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_xlnm.Print_Area" localSheetId="0">'Лист1'!$B$1:$J$84</definedName>
  </definedNames>
  <calcPr fullCalcOnLoad="1" refMode="R1C1"/>
</workbook>
</file>

<file path=xl/sharedStrings.xml><?xml version="1.0" encoding="utf-8"?>
<sst xmlns="http://schemas.openxmlformats.org/spreadsheetml/2006/main" count="205" uniqueCount="101">
  <si>
    <t xml:space="preserve"> КОМПОЗИТНАЯ МЕТАЛЛОЧЕРЕПИЦА GERARD</t>
  </si>
  <si>
    <t>Ед. изм.</t>
  </si>
  <si>
    <t>м²</t>
  </si>
  <si>
    <t>шт.</t>
  </si>
  <si>
    <t>Конек треугольный</t>
  </si>
  <si>
    <t xml:space="preserve">405 мм </t>
  </si>
  <si>
    <t>Заглушка треугольного конька</t>
  </si>
  <si>
    <t xml:space="preserve">1305 мм </t>
  </si>
  <si>
    <t>Плоский лист 490</t>
  </si>
  <si>
    <t>2000 х 490</t>
  </si>
  <si>
    <t>2000 мм</t>
  </si>
  <si>
    <t xml:space="preserve">  </t>
  </si>
  <si>
    <t xml:space="preserve">1200 мм                                       </t>
  </si>
  <si>
    <t>1200 мм</t>
  </si>
  <si>
    <t>Карнизная планка</t>
  </si>
  <si>
    <t xml:space="preserve">Ендова </t>
  </si>
  <si>
    <t>Рем комплект (гранулы + краска )</t>
  </si>
  <si>
    <t>уп.</t>
  </si>
  <si>
    <t>Вентиляционный выход GG 15-45 (пластик)</t>
  </si>
  <si>
    <t>Вентиляционный выход G 110 (пластик)</t>
  </si>
  <si>
    <t>Размеры (площадь)</t>
  </si>
  <si>
    <t>полная</t>
  </si>
  <si>
    <t>полезная</t>
  </si>
  <si>
    <t>розница</t>
  </si>
  <si>
    <t>Конек полукруглый (диаметр 190)</t>
  </si>
  <si>
    <t>Заглушка полукруглого конька (диаметр 190)</t>
  </si>
  <si>
    <t>1900 мм</t>
  </si>
  <si>
    <t xml:space="preserve">1100 мм                                       </t>
  </si>
  <si>
    <t>Торцевой конек пластиковый  (диаметр 190)</t>
  </si>
  <si>
    <t xml:space="preserve">400 мм </t>
  </si>
  <si>
    <t xml:space="preserve">370 мм </t>
  </si>
  <si>
    <t xml:space="preserve">1205 мм </t>
  </si>
  <si>
    <r>
      <t>1320 х 400 мм S=0,528 м</t>
    </r>
    <r>
      <rPr>
        <sz val="9"/>
        <rFont val="Arial Cyr"/>
        <family val="2"/>
      </rPr>
      <t>²</t>
    </r>
    <r>
      <rPr>
        <sz val="9"/>
        <rFont val="Arial"/>
        <family val="2"/>
      </rPr>
      <t xml:space="preserve"> </t>
    </r>
  </si>
  <si>
    <r>
      <t xml:space="preserve">Подконьковая/ пристенная планка (для профиля </t>
    </r>
    <r>
      <rPr>
        <b/>
        <sz val="11"/>
        <rFont val="Arial Cyr"/>
        <family val="0"/>
      </rPr>
      <t>Milano</t>
    </r>
    <r>
      <rPr>
        <sz val="11"/>
        <rFont val="Arial Cyr"/>
        <family val="2"/>
      </rPr>
      <t>)</t>
    </r>
  </si>
  <si>
    <r>
      <t>1270 х 400 мм S=0,51 м</t>
    </r>
    <r>
      <rPr>
        <sz val="9"/>
        <rFont val="Arial Cyr"/>
        <family val="2"/>
      </rPr>
      <t>²</t>
    </r>
    <r>
      <rPr>
        <sz val="9"/>
        <rFont val="Arial"/>
        <family val="2"/>
      </rPr>
      <t xml:space="preserve"> </t>
    </r>
  </si>
  <si>
    <t>НАИМЕНОВАНИЕ</t>
  </si>
  <si>
    <t>производство -  Новая Зеландия, Венгрия</t>
  </si>
  <si>
    <t xml:space="preserve">  Наличие на складе в Москве и сроки поставки композитной черепицы Gerard:</t>
  </si>
  <si>
    <r>
      <t>1265 х 368 мм S=0,460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м²</t>
    </r>
  </si>
  <si>
    <r>
      <t>1320 х 410 мм S=0,541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м²</t>
    </r>
  </si>
  <si>
    <r>
      <t>1310 х 410 мм S=0,537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м²</t>
    </r>
  </si>
  <si>
    <r>
      <t>1320 х 430 мм S=0,568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м²</t>
    </r>
  </si>
  <si>
    <t>430 мм</t>
  </si>
  <si>
    <t>405 мм</t>
  </si>
  <si>
    <t xml:space="preserve">425 мм </t>
  </si>
  <si>
    <r>
      <t xml:space="preserve"> </t>
    </r>
    <r>
      <rPr>
        <i/>
        <sz val="16"/>
        <color indexed="12"/>
        <rFont val="Arial Cyr"/>
        <family val="0"/>
      </rPr>
      <t xml:space="preserve"> *</t>
    </r>
    <r>
      <rPr>
        <i/>
        <sz val="11"/>
        <color indexed="12"/>
        <rFont val="Arial Cyr"/>
        <family val="0"/>
      </rPr>
      <t xml:space="preserve">       -   материал поддерживается в наличии на складе</t>
    </r>
  </si>
  <si>
    <t xml:space="preserve">Цены указаны в рублях  </t>
  </si>
  <si>
    <r>
      <t>Цена</t>
    </r>
    <r>
      <rPr>
        <sz val="14"/>
        <color indexed="10"/>
        <rFont val="Arial"/>
        <family val="2"/>
      </rPr>
      <t>*</t>
    </r>
    <r>
      <rPr>
        <sz val="11"/>
        <rFont val="Arial Cyr"/>
        <family val="2"/>
      </rPr>
      <t>, руб.</t>
    </r>
  </si>
  <si>
    <t>Фронтонная планка резная  (левая, правая)</t>
  </si>
  <si>
    <r>
      <t>1250 х 367 мм S=0,460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м²</t>
    </r>
  </si>
  <si>
    <r>
      <t>1250 х 371мм S=0,464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м²</t>
    </r>
  </si>
  <si>
    <r>
      <t>1250 х 368 мм S=0,464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м²</t>
    </r>
  </si>
  <si>
    <r>
      <t>1215х 369 мм S=0,448м</t>
    </r>
    <r>
      <rPr>
        <sz val="9"/>
        <rFont val="Arial Cyr"/>
        <family val="2"/>
      </rPr>
      <t>²</t>
    </r>
    <r>
      <rPr>
        <sz val="9"/>
        <rFont val="Arial"/>
        <family val="2"/>
      </rPr>
      <t xml:space="preserve"> </t>
    </r>
  </si>
  <si>
    <r>
      <t>1260 х 369 мм S=0,465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м²</t>
    </r>
  </si>
  <si>
    <r>
      <t>1330 х 434 мм S=0,577 м</t>
    </r>
    <r>
      <rPr>
        <sz val="9"/>
        <rFont val="Arial Cyr"/>
        <family val="2"/>
      </rPr>
      <t>²</t>
    </r>
    <r>
      <rPr>
        <sz val="9"/>
        <rFont val="Arial"/>
        <family val="2"/>
      </rPr>
      <t xml:space="preserve"> </t>
    </r>
  </si>
  <si>
    <t>Y-образный тройной конек пластиковый 15-30 гр (диаметр 190)</t>
  </si>
  <si>
    <t>Y-образный тройной конек пластиковый 30-45 гр (диаметр 190)</t>
  </si>
  <si>
    <t>Т-образный тройной конек  (диаметр 190)</t>
  </si>
  <si>
    <t xml:space="preserve">Y-образный треугольный конек </t>
  </si>
  <si>
    <t xml:space="preserve">Торцевой треугольный конек </t>
  </si>
  <si>
    <t>Фронтонная планка 130 мм</t>
  </si>
  <si>
    <t>Фронтонная планка широкая 180 мм</t>
  </si>
  <si>
    <t>Накладка под фронтон</t>
  </si>
  <si>
    <t>Саморезы, 38 мм (уп-100 шт)</t>
  </si>
  <si>
    <r>
      <t xml:space="preserve"> Цена</t>
    </r>
    <r>
      <rPr>
        <sz val="14"/>
        <color indexed="10"/>
        <rFont val="Arial"/>
        <family val="2"/>
      </rPr>
      <t>*</t>
    </r>
    <r>
      <rPr>
        <sz val="10"/>
        <color indexed="10"/>
        <rFont val="Arial"/>
        <family val="2"/>
      </rPr>
      <t xml:space="preserve"> </t>
    </r>
    <r>
      <rPr>
        <sz val="10"/>
        <color indexed="62"/>
        <rFont val="Arial"/>
        <family val="2"/>
      </rPr>
      <t xml:space="preserve"> - </t>
    </r>
    <r>
      <rPr>
        <sz val="10"/>
        <rFont val="Arial"/>
        <family val="2"/>
      </rPr>
      <t xml:space="preserve"> цена за м.кв. указана исходя из полной (общей)  площади листа.</t>
    </r>
  </si>
  <si>
    <r>
      <t xml:space="preserve">Лист </t>
    </r>
    <r>
      <rPr>
        <b/>
        <sz val="12"/>
        <rFont val="Arial"/>
        <family val="2"/>
      </rPr>
      <t>Gerard Shake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цвет  </t>
    </r>
    <r>
      <rPr>
        <i/>
        <sz val="10"/>
        <color indexed="62"/>
        <rFont val="Arial"/>
        <family val="2"/>
      </rPr>
      <t>Cedar**, Deep Black**,  Ashwood ** ,  Pepper**, Forest Green**</t>
    </r>
  </si>
  <si>
    <r>
      <t xml:space="preserve">Лист </t>
    </r>
    <r>
      <rPr>
        <b/>
        <sz val="12"/>
        <rFont val="Arial"/>
        <family val="2"/>
      </rPr>
      <t>Gerard Shake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цвет  </t>
    </r>
    <r>
      <rPr>
        <i/>
        <sz val="10"/>
        <color indexed="12"/>
        <rFont val="Arial"/>
        <family val="2"/>
      </rPr>
      <t xml:space="preserve">Charcoal*, Chestnut* </t>
    </r>
    <r>
      <rPr>
        <b/>
        <i/>
        <sz val="10"/>
        <color indexed="60"/>
        <rFont val="Arial"/>
        <family val="2"/>
      </rPr>
      <t xml:space="preserve"> АКЦИЯ!!!**</t>
    </r>
  </si>
  <si>
    <t>Гвозди для композитной черепицы, 50х2,8 мм (5кг, 1900 шт)</t>
  </si>
  <si>
    <r>
      <t xml:space="preserve">Гвозди для композитной черепицы, 50х2,8 мм (5кг, 1900 шт) </t>
    </r>
    <r>
      <rPr>
        <b/>
        <i/>
        <sz val="11"/>
        <rFont val="Arial"/>
        <family val="2"/>
      </rPr>
      <t>другой цвет</t>
    </r>
  </si>
  <si>
    <t xml:space="preserve">Гвозди для композитной черепицы, 50х2,8 мм (1,5кг) </t>
  </si>
  <si>
    <r>
      <t xml:space="preserve">Гвозди для композитной черепицы, 50х2,8 мм (1,5кг) </t>
    </r>
    <r>
      <rPr>
        <b/>
        <i/>
        <sz val="11"/>
        <rFont val="Arial"/>
        <family val="2"/>
      </rPr>
      <t>другой цвет</t>
    </r>
  </si>
  <si>
    <t xml:space="preserve"> </t>
  </si>
  <si>
    <t>Вентиляционный выход G 2 (пластик)</t>
  </si>
  <si>
    <r>
      <t>от 650 м</t>
    </r>
    <r>
      <rPr>
        <vertAlign val="superscript"/>
        <sz val="10"/>
        <rFont val="Arial"/>
        <family val="2"/>
      </rPr>
      <t>2</t>
    </r>
  </si>
  <si>
    <r>
      <t>от 100 м</t>
    </r>
    <r>
      <rPr>
        <vertAlign val="superscript"/>
        <sz val="11"/>
        <rFont val="Arial"/>
        <family val="2"/>
      </rPr>
      <t>2</t>
    </r>
  </si>
  <si>
    <r>
      <t>от 300 м</t>
    </r>
    <r>
      <rPr>
        <vertAlign val="superscript"/>
        <sz val="11"/>
        <rFont val="Arial"/>
        <family val="2"/>
      </rPr>
      <t>2</t>
    </r>
  </si>
  <si>
    <r>
      <t>от 450 м</t>
    </r>
    <r>
      <rPr>
        <vertAlign val="superscript"/>
        <sz val="11"/>
        <rFont val="Arial"/>
        <family val="2"/>
      </rPr>
      <t>2</t>
    </r>
  </si>
  <si>
    <r>
      <t xml:space="preserve">Лист </t>
    </r>
    <r>
      <rPr>
        <b/>
        <sz val="12"/>
        <rFont val="Arial"/>
        <family val="2"/>
      </rPr>
      <t>Gerard Shingle</t>
    </r>
    <r>
      <rPr>
        <i/>
        <sz val="10"/>
        <rFont val="Arial"/>
        <family val="2"/>
      </rPr>
      <t xml:space="preserve"> цвет </t>
    </r>
    <r>
      <rPr>
        <i/>
        <sz val="10"/>
        <color indexed="12"/>
        <rFont val="Arial"/>
        <family val="2"/>
      </rPr>
      <t xml:space="preserve">Eclipse* </t>
    </r>
    <r>
      <rPr>
        <b/>
        <i/>
        <sz val="10"/>
        <color indexed="60"/>
        <rFont val="Arial"/>
        <family val="2"/>
      </rPr>
      <t>АКЦИЯ!!!***</t>
    </r>
  </si>
  <si>
    <r>
      <t>Лист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 xml:space="preserve">Gerard Milano </t>
    </r>
    <r>
      <rPr>
        <i/>
        <sz val="10"/>
        <rFont val="Arial"/>
        <family val="2"/>
      </rPr>
      <t xml:space="preserve">цвет </t>
    </r>
    <r>
      <rPr>
        <i/>
        <sz val="10"/>
        <color indexed="12"/>
        <rFont val="Arial"/>
        <family val="2"/>
      </rPr>
      <t xml:space="preserve">Chestnut*, Rosso* </t>
    </r>
    <r>
      <rPr>
        <i/>
        <sz val="10"/>
        <color indexed="56"/>
        <rFont val="Arial"/>
        <family val="2"/>
      </rPr>
      <t>Charcoal**</t>
    </r>
    <r>
      <rPr>
        <b/>
        <i/>
        <sz val="10"/>
        <color indexed="60"/>
        <rFont val="Arial"/>
        <family val="2"/>
      </rPr>
      <t>АКЦИЯ!!!***</t>
    </r>
  </si>
  <si>
    <r>
      <t xml:space="preserve">Лист </t>
    </r>
    <r>
      <rPr>
        <b/>
        <sz val="12"/>
        <rFont val="Arial"/>
        <family val="2"/>
      </rPr>
      <t>Gerard Classic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>цвет</t>
    </r>
    <r>
      <rPr>
        <sz val="10"/>
        <rFont val="Arial"/>
        <family val="2"/>
      </rPr>
      <t xml:space="preserve"> </t>
    </r>
    <r>
      <rPr>
        <i/>
        <sz val="10"/>
        <color indexed="12"/>
        <rFont val="Arial"/>
        <family val="2"/>
      </rPr>
      <t xml:space="preserve">Chestnut*,   Spanish Red*, Redwood**, Charcoal** </t>
    </r>
    <r>
      <rPr>
        <b/>
        <i/>
        <sz val="10"/>
        <color indexed="60"/>
        <rFont val="Arial"/>
        <family val="2"/>
      </rPr>
      <t>АКЦИЯ!!!***</t>
    </r>
  </si>
  <si>
    <r>
      <t>Лист</t>
    </r>
    <r>
      <rPr>
        <b/>
        <sz val="12"/>
        <rFont val="Arial"/>
        <family val="2"/>
      </rPr>
      <t xml:space="preserve"> Gerard Classic</t>
    </r>
    <r>
      <rPr>
        <b/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>цвет</t>
    </r>
    <r>
      <rPr>
        <i/>
        <sz val="10"/>
        <color indexed="53"/>
        <rFont val="Arial"/>
        <family val="2"/>
      </rPr>
      <t xml:space="preserve"> </t>
    </r>
    <r>
      <rPr>
        <i/>
        <sz val="10"/>
        <color indexed="62"/>
        <rFont val="Arial"/>
        <family val="2"/>
      </rPr>
      <t>Ashwood **,  Dark Silver**</t>
    </r>
  </si>
  <si>
    <r>
      <t xml:space="preserve">Лист </t>
    </r>
    <r>
      <rPr>
        <b/>
        <sz val="12"/>
        <rFont val="Arial"/>
        <family val="2"/>
      </rPr>
      <t>Gerard Classic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>цвет</t>
    </r>
    <r>
      <rPr>
        <sz val="10"/>
        <rFont val="Arial"/>
        <family val="2"/>
      </rPr>
      <t xml:space="preserve"> </t>
    </r>
    <r>
      <rPr>
        <i/>
        <sz val="10"/>
        <color indexed="12"/>
        <rFont val="Arial"/>
        <family val="2"/>
      </rPr>
      <t xml:space="preserve"> </t>
    </r>
    <r>
      <rPr>
        <i/>
        <sz val="10"/>
        <color indexed="57"/>
        <rFont val="Arial"/>
        <family val="2"/>
      </rPr>
      <t>Forest Green***,Sapphire***, Tuscany***, Rosso***,  Pepper***, Cedar***,  Sage***</t>
    </r>
  </si>
  <si>
    <r>
      <t xml:space="preserve">Лист </t>
    </r>
    <r>
      <rPr>
        <b/>
        <sz val="12"/>
        <rFont val="Arial"/>
        <family val="2"/>
      </rPr>
      <t>Gerard  Heritage</t>
    </r>
    <r>
      <rPr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цвет </t>
    </r>
    <r>
      <rPr>
        <i/>
        <sz val="10"/>
        <color indexed="57"/>
        <rFont val="Arial"/>
        <family val="2"/>
      </rPr>
      <t xml:space="preserve">Rosso***, Cedar***, Forest Green***, Sapphire***, Ashwood ***,  Patina Rosso***, Patina Gray***,  Tuscany***, Umbria***, </t>
    </r>
  </si>
  <si>
    <r>
      <t xml:space="preserve">Лист </t>
    </r>
    <r>
      <rPr>
        <b/>
        <sz val="12"/>
        <rFont val="Arial"/>
        <family val="2"/>
      </rPr>
      <t>Gerard Shake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цвет </t>
    </r>
    <r>
      <rPr>
        <i/>
        <sz val="10"/>
        <color indexed="62"/>
        <rFont val="Arial"/>
        <family val="2"/>
      </rPr>
      <t xml:space="preserve"> </t>
    </r>
    <r>
      <rPr>
        <i/>
        <sz val="10"/>
        <color indexed="57"/>
        <rFont val="Arial"/>
        <family val="2"/>
      </rPr>
      <t>Spanish Red***, Sage*** ,  Bark***, Old***, Galaxy**</t>
    </r>
  </si>
  <si>
    <r>
      <t xml:space="preserve">Лист </t>
    </r>
    <r>
      <rPr>
        <b/>
        <sz val="12"/>
        <rFont val="Arial"/>
        <family val="2"/>
      </rPr>
      <t>Gerard Shingle</t>
    </r>
    <r>
      <rPr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цвет  </t>
    </r>
    <r>
      <rPr>
        <i/>
        <sz val="10"/>
        <color indexed="62"/>
        <rFont val="Arial"/>
        <family val="2"/>
      </rPr>
      <t>Bark**</t>
    </r>
  </si>
  <si>
    <r>
      <t xml:space="preserve">Лист </t>
    </r>
    <r>
      <rPr>
        <b/>
        <sz val="12"/>
        <rFont val="Arial"/>
        <family val="2"/>
      </rPr>
      <t>Gerard Shingle</t>
    </r>
    <r>
      <rPr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цвет  </t>
    </r>
    <r>
      <rPr>
        <i/>
        <sz val="10"/>
        <color indexed="57"/>
        <rFont val="Arial"/>
        <family val="2"/>
      </rPr>
      <t>Charcoal***, Deep Black ***, Sunset***, Ravine***</t>
    </r>
  </si>
  <si>
    <r>
      <t>Лист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Gerard Milano</t>
    </r>
    <r>
      <rPr>
        <sz val="11"/>
        <rFont val="Arial"/>
        <family val="2"/>
      </rPr>
      <t xml:space="preserve"> </t>
    </r>
    <r>
      <rPr>
        <i/>
        <sz val="10"/>
        <rFont val="Arial"/>
        <family val="2"/>
      </rPr>
      <t>цвет</t>
    </r>
    <r>
      <rPr>
        <i/>
        <sz val="10"/>
        <color indexed="12"/>
        <rFont val="Arial"/>
        <family val="2"/>
      </rPr>
      <t xml:space="preserve"> Redwood**,  Patina Rosso**</t>
    </r>
  </si>
  <si>
    <r>
      <t>Лист</t>
    </r>
    <r>
      <rPr>
        <b/>
        <sz val="11"/>
        <rFont val="Arial"/>
        <family val="2"/>
      </rPr>
      <t xml:space="preserve"> </t>
    </r>
    <r>
      <rPr>
        <b/>
        <sz val="12"/>
        <rFont val="Arial"/>
        <family val="2"/>
      </rPr>
      <t>Gerard Milano</t>
    </r>
    <r>
      <rPr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цвет </t>
    </r>
    <r>
      <rPr>
        <i/>
        <sz val="10"/>
        <color indexed="62"/>
        <rFont val="Arial"/>
        <family val="2"/>
      </rPr>
      <t xml:space="preserve"> </t>
    </r>
    <r>
      <rPr>
        <i/>
        <sz val="10"/>
        <color indexed="57"/>
        <rFont val="Arial"/>
        <family val="2"/>
      </rPr>
      <t>Spanish Red***, Cedar***, Pepper***,   Burgundy***, Tuscany***, Dark Silver***,  Rustique***</t>
    </r>
  </si>
  <si>
    <r>
      <t xml:space="preserve"> Лист </t>
    </r>
    <r>
      <rPr>
        <b/>
        <sz val="12"/>
        <rFont val="Arial"/>
        <family val="2"/>
      </rPr>
      <t>Gerard Diaman</t>
    </r>
    <r>
      <rPr>
        <b/>
        <sz val="14"/>
        <rFont val="Arial"/>
        <family val="2"/>
      </rPr>
      <t xml:space="preserve">t  </t>
    </r>
    <r>
      <rPr>
        <i/>
        <sz val="11"/>
        <rFont val="Arial"/>
        <family val="2"/>
      </rPr>
      <t xml:space="preserve">цвет </t>
    </r>
    <r>
      <rPr>
        <i/>
        <sz val="11"/>
        <color indexed="12"/>
        <rFont val="Arial"/>
        <family val="2"/>
      </rPr>
      <t>Charcoal*, Chestnut*, Spanish Red**, Redwood**, Rosso**,  Dark Silver**</t>
    </r>
    <r>
      <rPr>
        <b/>
        <i/>
        <sz val="11"/>
        <color indexed="60"/>
        <rFont val="Arial"/>
        <family val="2"/>
      </rPr>
      <t xml:space="preserve">  АКЦИЯ!!!***</t>
    </r>
  </si>
  <si>
    <r>
      <t xml:space="preserve"> Лист </t>
    </r>
    <r>
      <rPr>
        <b/>
        <sz val="12"/>
        <rFont val="Arial"/>
        <family val="2"/>
      </rPr>
      <t>Gerard Diaman</t>
    </r>
    <r>
      <rPr>
        <b/>
        <sz val="14"/>
        <rFont val="Arial"/>
        <family val="2"/>
      </rPr>
      <t xml:space="preserve">t  </t>
    </r>
    <r>
      <rPr>
        <i/>
        <sz val="11"/>
        <rFont val="Arial"/>
        <family val="2"/>
      </rPr>
      <t>цвет</t>
    </r>
    <r>
      <rPr>
        <i/>
        <sz val="11"/>
        <color indexed="25"/>
        <rFont val="Arial"/>
        <family val="2"/>
      </rPr>
      <t xml:space="preserve"> </t>
    </r>
    <r>
      <rPr>
        <i/>
        <sz val="11"/>
        <color indexed="62"/>
        <rFont val="Arial"/>
        <family val="2"/>
      </rPr>
      <t xml:space="preserve">  Burgundi**,   Deep Black**</t>
    </r>
  </si>
  <si>
    <r>
      <t xml:space="preserve"> Лист </t>
    </r>
    <r>
      <rPr>
        <b/>
        <sz val="12"/>
        <rFont val="Arial"/>
        <family val="2"/>
      </rPr>
      <t>Gerard Diaman</t>
    </r>
    <r>
      <rPr>
        <b/>
        <sz val="14"/>
        <rFont val="Arial"/>
        <family val="2"/>
      </rPr>
      <t xml:space="preserve">t  </t>
    </r>
    <r>
      <rPr>
        <i/>
        <sz val="11"/>
        <rFont val="Arial"/>
        <family val="2"/>
      </rPr>
      <t>цвет</t>
    </r>
    <r>
      <rPr>
        <i/>
        <sz val="11"/>
        <color indexed="62"/>
        <rFont val="Arial"/>
        <family val="2"/>
      </rPr>
      <t xml:space="preserve"> </t>
    </r>
    <r>
      <rPr>
        <i/>
        <sz val="11"/>
        <color indexed="49"/>
        <rFont val="Arial"/>
        <family val="2"/>
      </rPr>
      <t>Sage***,Cedar***,  Forest Green***,  Ashwood***, Pepper***, Sapphire***, Patina Gray***, Patina Rosso***</t>
    </r>
  </si>
  <si>
    <r>
      <t>1250 х 368 мм S=0,46 м</t>
    </r>
    <r>
      <rPr>
        <sz val="9"/>
        <rFont val="Arial Cyr"/>
        <family val="2"/>
      </rPr>
      <t>²</t>
    </r>
    <r>
      <rPr>
        <sz val="9"/>
        <rFont val="Arial"/>
        <family val="2"/>
      </rPr>
      <t xml:space="preserve"> </t>
    </r>
  </si>
  <si>
    <r>
      <t xml:space="preserve"> ***  </t>
    </r>
    <r>
      <rPr>
        <i/>
        <sz val="11"/>
        <color indexed="62"/>
        <rFont val="Arial Cyr"/>
        <family val="2"/>
      </rPr>
      <t xml:space="preserve">  -   материал поставляется на заказ, срок поставки 3 - 4 недели</t>
    </r>
  </si>
  <si>
    <r>
      <t xml:space="preserve"> АКЦИЯ!!! </t>
    </r>
    <r>
      <rPr>
        <b/>
        <sz val="12"/>
        <color indexed="60"/>
        <rFont val="Arial"/>
        <family val="2"/>
      </rPr>
      <t xml:space="preserve">-   действует при заказе листов и комплекта аксессуаров </t>
    </r>
  </si>
  <si>
    <r>
      <t xml:space="preserve"> Лист </t>
    </r>
    <r>
      <rPr>
        <b/>
        <sz val="12"/>
        <rFont val="Arial"/>
        <family val="2"/>
      </rPr>
      <t>Gerard Slate</t>
    </r>
    <r>
      <rPr>
        <b/>
        <sz val="14"/>
        <rFont val="Arial"/>
        <family val="2"/>
      </rPr>
      <t xml:space="preserve">  </t>
    </r>
    <r>
      <rPr>
        <i/>
        <sz val="11"/>
        <rFont val="Arial"/>
        <family val="2"/>
      </rPr>
      <t xml:space="preserve">цвет </t>
    </r>
    <r>
      <rPr>
        <i/>
        <sz val="11"/>
        <color indexed="12"/>
        <rFont val="Arial"/>
        <family val="2"/>
      </rPr>
      <t xml:space="preserve">Charcoal*,  Dark Silver*, Terracotta**, </t>
    </r>
    <r>
      <rPr>
        <b/>
        <i/>
        <sz val="11"/>
        <color indexed="60"/>
        <rFont val="Arial"/>
        <family val="2"/>
      </rPr>
      <t xml:space="preserve"> АКЦИЯ!!!***</t>
    </r>
  </si>
  <si>
    <r>
      <t xml:space="preserve">Лист </t>
    </r>
    <r>
      <rPr>
        <b/>
        <sz val="12"/>
        <rFont val="Arial"/>
        <family val="2"/>
      </rPr>
      <t>Gerard  Heritage</t>
    </r>
    <r>
      <rPr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цвет </t>
    </r>
    <r>
      <rPr>
        <i/>
        <sz val="10"/>
        <color indexed="62"/>
        <rFont val="Arial"/>
        <family val="2"/>
      </rPr>
      <t xml:space="preserve">,  Spanish Red**, Redwood**, Deep Black**, Sage**, Dark Silver </t>
    </r>
  </si>
  <si>
    <r>
      <t xml:space="preserve">Лист </t>
    </r>
    <r>
      <rPr>
        <b/>
        <sz val="12"/>
        <rFont val="Arial"/>
        <family val="2"/>
      </rPr>
      <t xml:space="preserve">Gerard  Heritage </t>
    </r>
    <r>
      <rPr>
        <i/>
        <sz val="10"/>
        <rFont val="Arial"/>
        <family val="2"/>
      </rPr>
      <t>цвет</t>
    </r>
    <r>
      <rPr>
        <i/>
        <sz val="10"/>
        <color indexed="48"/>
        <rFont val="Arial"/>
        <family val="2"/>
      </rPr>
      <t xml:space="preserve"> </t>
    </r>
    <r>
      <rPr>
        <i/>
        <sz val="10"/>
        <color indexed="12"/>
        <rFont val="Arial"/>
        <family val="2"/>
      </rPr>
      <t xml:space="preserve"> Chestnut*, Charcoal** </t>
    </r>
    <r>
      <rPr>
        <b/>
        <i/>
        <sz val="10"/>
        <color indexed="60"/>
        <rFont val="Arial"/>
        <family val="2"/>
      </rPr>
      <t>АКЦИЯ!!!***</t>
    </r>
  </si>
  <si>
    <r>
      <t xml:space="preserve">Примыкание к стене резное (правое, левое)   </t>
    </r>
    <r>
      <rPr>
        <i/>
        <sz val="11"/>
        <rFont val="Arial"/>
        <family val="2"/>
      </rPr>
      <t>кроме профиля Диамант</t>
    </r>
  </si>
  <si>
    <t xml:space="preserve">Примыкание вертикальное к стене </t>
  </si>
  <si>
    <r>
      <t xml:space="preserve">Примыкание к стене резное (правое, левое)   </t>
    </r>
    <r>
      <rPr>
        <i/>
        <sz val="11"/>
        <rFont val="Arial"/>
        <family val="2"/>
      </rPr>
      <t>для Диамант</t>
    </r>
  </si>
  <si>
    <t>Стартовая планка (для Милано)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</si>
</sst>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"/>
    <numFmt numFmtId="173" formatCode="#,##0.00_р_."/>
    <numFmt numFmtId="174" formatCode="0.00;[Red]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;[Red]#,##0"/>
    <numFmt numFmtId="181" formatCode="0;[Red]0"/>
  </numFmts>
  <fonts count="102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i/>
      <sz val="12"/>
      <color indexed="62"/>
      <name val="Arial Cyr"/>
      <family val="2"/>
    </font>
    <font>
      <sz val="12"/>
      <color indexed="16"/>
      <name val="Arial Cyr"/>
      <family val="2"/>
    </font>
    <font>
      <sz val="11"/>
      <color indexed="16"/>
      <name val="Arial Cyr"/>
      <family val="2"/>
    </font>
    <font>
      <sz val="12"/>
      <name val="Arial Cyr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 Cyr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i/>
      <sz val="9"/>
      <name val="Arial"/>
      <family val="2"/>
    </font>
    <font>
      <sz val="9"/>
      <name val="Arial Cyr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i/>
      <sz val="10"/>
      <color indexed="48"/>
      <name val="Arial"/>
      <family val="2"/>
    </font>
    <font>
      <i/>
      <sz val="16"/>
      <color indexed="21"/>
      <name val="Arial Cyr"/>
      <family val="2"/>
    </font>
    <font>
      <b/>
      <i/>
      <sz val="11"/>
      <name val="Arial Cyr"/>
      <family val="0"/>
    </font>
    <font>
      <b/>
      <i/>
      <sz val="11"/>
      <color indexed="21"/>
      <name val="Arial"/>
      <family val="2"/>
    </font>
    <font>
      <i/>
      <sz val="10"/>
      <color indexed="53"/>
      <name val="Arial"/>
      <family val="2"/>
    </font>
    <font>
      <b/>
      <i/>
      <sz val="12"/>
      <name val="Arial"/>
      <family val="2"/>
    </font>
    <font>
      <b/>
      <sz val="16"/>
      <color indexed="20"/>
      <name val="Arial Cyr"/>
      <family val="2"/>
    </font>
    <font>
      <i/>
      <sz val="11"/>
      <name val="Arial"/>
      <family val="2"/>
    </font>
    <font>
      <b/>
      <i/>
      <sz val="10"/>
      <name val="Arial"/>
      <family val="2"/>
    </font>
    <font>
      <b/>
      <sz val="14"/>
      <color indexed="53"/>
      <name val="Arial Cyr"/>
      <family val="2"/>
    </font>
    <font>
      <b/>
      <sz val="14"/>
      <name val="Arial"/>
      <family val="2"/>
    </font>
    <font>
      <i/>
      <sz val="10"/>
      <color indexed="12"/>
      <name val="Arial"/>
      <family val="2"/>
    </font>
    <font>
      <i/>
      <sz val="11"/>
      <color indexed="25"/>
      <name val="Arial"/>
      <family val="2"/>
    </font>
    <font>
      <i/>
      <sz val="11"/>
      <color indexed="12"/>
      <name val="Arial Cyr"/>
      <family val="0"/>
    </font>
    <font>
      <i/>
      <sz val="16"/>
      <color indexed="12"/>
      <name val="Arial Cyr"/>
      <family val="0"/>
    </font>
    <font>
      <i/>
      <sz val="11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color indexed="60"/>
      <name val="Arial"/>
      <family val="2"/>
    </font>
    <font>
      <i/>
      <sz val="10"/>
      <color indexed="62"/>
      <name val="Arial"/>
      <family val="2"/>
    </font>
    <font>
      <i/>
      <sz val="11"/>
      <color indexed="62"/>
      <name val="Arial"/>
      <family val="2"/>
    </font>
    <font>
      <i/>
      <sz val="11"/>
      <color indexed="62"/>
      <name val="Arial Cyr"/>
      <family val="2"/>
    </font>
    <font>
      <b/>
      <i/>
      <sz val="11"/>
      <color indexed="60"/>
      <name val="Arial"/>
      <family val="2"/>
    </font>
    <font>
      <b/>
      <sz val="12"/>
      <color indexed="60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i/>
      <sz val="10"/>
      <color indexed="56"/>
      <name val="Arial"/>
      <family val="2"/>
    </font>
    <font>
      <i/>
      <sz val="10"/>
      <color indexed="57"/>
      <name val="Arial"/>
      <family val="2"/>
    </font>
    <font>
      <i/>
      <sz val="11"/>
      <color indexed="4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2"/>
    </font>
    <font>
      <sz val="12"/>
      <color indexed="62"/>
      <name val="Arial"/>
      <family val="2"/>
    </font>
    <font>
      <b/>
      <sz val="11"/>
      <color indexed="60"/>
      <name val="Arial Cyr"/>
      <family val="0"/>
    </font>
    <font>
      <b/>
      <sz val="18"/>
      <color indexed="62"/>
      <name val="Arial Cyr"/>
      <family val="0"/>
    </font>
    <font>
      <sz val="18"/>
      <color indexed="62"/>
      <name val="Arial Cyr"/>
      <family val="0"/>
    </font>
    <font>
      <sz val="10"/>
      <color indexed="12"/>
      <name val="Arial Cyr"/>
      <family val="0"/>
    </font>
    <font>
      <i/>
      <sz val="16"/>
      <color indexed="62"/>
      <name val="Arial Cyr"/>
      <family val="2"/>
    </font>
    <font>
      <b/>
      <i/>
      <sz val="12"/>
      <color indexed="6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2"/>
    </font>
    <font>
      <sz val="12"/>
      <color rgb="FF7030A0"/>
      <name val="Arial"/>
      <family val="2"/>
    </font>
    <font>
      <b/>
      <sz val="11"/>
      <color rgb="FFC00000"/>
      <name val="Arial Cyr"/>
      <family val="0"/>
    </font>
    <font>
      <i/>
      <sz val="11"/>
      <color rgb="FF0000FF"/>
      <name val="Arial Cyr"/>
      <family val="0"/>
    </font>
    <font>
      <sz val="10"/>
      <color rgb="FF0000FF"/>
      <name val="Arial Cyr"/>
      <family val="0"/>
    </font>
    <font>
      <i/>
      <sz val="16"/>
      <color rgb="FF7030A0"/>
      <name val="Arial Cyr"/>
      <family val="2"/>
    </font>
    <font>
      <b/>
      <i/>
      <sz val="12"/>
      <color rgb="FFC00000"/>
      <name val="Arial"/>
      <family val="2"/>
    </font>
    <font>
      <b/>
      <i/>
      <sz val="10"/>
      <color rgb="FFFF0000"/>
      <name val="Arial"/>
      <family val="2"/>
    </font>
    <font>
      <b/>
      <sz val="18"/>
      <color rgb="FF7030A0"/>
      <name val="Arial Cyr"/>
      <family val="0"/>
    </font>
    <font>
      <sz val="18"/>
      <color rgb="FF7030A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  <border>
      <left style="thick">
        <color indexed="20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2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63"/>
      </top>
      <bottom style="thin">
        <color indexed="8"/>
      </bottom>
    </border>
    <border>
      <left style="thin">
        <color indexed="8"/>
      </left>
      <right style="thick">
        <color indexed="20"/>
      </right>
      <top style="medium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20"/>
      </right>
      <top style="thin">
        <color indexed="8"/>
      </top>
      <bottom style="thin">
        <color indexed="8"/>
      </bottom>
    </border>
    <border>
      <left style="thin"/>
      <right style="thick">
        <color indexed="20"/>
      </right>
      <top style="thin"/>
      <bottom style="thin"/>
    </border>
    <border>
      <left style="thick">
        <color indexed="20"/>
      </left>
      <right style="thin">
        <color indexed="9"/>
      </right>
      <top style="thick">
        <color indexed="20"/>
      </top>
      <bottom style="thick">
        <color indexed="20"/>
      </bottom>
    </border>
    <border>
      <left style="thin">
        <color indexed="9"/>
      </left>
      <right style="thin">
        <color indexed="9"/>
      </right>
      <top style="thick">
        <color indexed="20"/>
      </top>
      <bottom style="thick">
        <color indexed="2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2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20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20"/>
      </right>
      <top style="thin">
        <color indexed="8"/>
      </top>
      <bottom>
        <color indexed="63"/>
      </bottom>
    </border>
    <border>
      <left style="thick">
        <color indexed="20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 style="thick">
        <color indexed="20"/>
      </right>
      <top>
        <color indexed="63"/>
      </top>
      <bottom style="thick">
        <color indexed="20"/>
      </bottom>
    </border>
    <border>
      <left style="thick">
        <color indexed="20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20"/>
      </right>
      <top style="medium">
        <color indexed="8"/>
      </top>
      <bottom>
        <color indexed="63"/>
      </bottom>
    </border>
    <border>
      <left style="thick">
        <color indexed="20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20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 style="thick">
        <color indexed="20"/>
      </top>
      <bottom style="thick">
        <color indexed="20"/>
      </bottom>
    </border>
    <border>
      <left>
        <color indexed="63"/>
      </left>
      <right>
        <color indexed="63"/>
      </right>
      <top style="thick">
        <color indexed="20"/>
      </top>
      <bottom style="thick">
        <color indexed="20"/>
      </bottom>
    </border>
    <border>
      <left>
        <color indexed="63"/>
      </left>
      <right style="thick">
        <color indexed="20"/>
      </right>
      <top style="thick">
        <color indexed="20"/>
      </top>
      <bottom style="thick">
        <color indexed="2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9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 applyProtection="1">
      <alignment horizontal="center" vertical="center"/>
      <protection hidden="1"/>
    </xf>
    <xf numFmtId="0" fontId="15" fillId="35" borderId="11" xfId="0" applyFont="1" applyFill="1" applyBorder="1" applyAlignment="1" applyProtection="1">
      <alignment horizontal="center" vertical="center"/>
      <protection hidden="1"/>
    </xf>
    <xf numFmtId="0" fontId="12" fillId="36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right"/>
    </xf>
    <xf numFmtId="0" fontId="8" fillId="33" borderId="13" xfId="0" applyFont="1" applyFill="1" applyBorder="1" applyAlignment="1">
      <alignment horizontal="left" vertical="center" wrapText="1" indent="1"/>
    </xf>
    <xf numFmtId="0" fontId="8" fillId="0" borderId="13" xfId="0" applyFont="1" applyFill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14" fontId="3" fillId="0" borderId="14" xfId="0" applyNumberFormat="1" applyFont="1" applyFill="1" applyBorder="1" applyAlignment="1">
      <alignment horizontal="left" vertical="center" wrapText="1" indent="1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left" vertical="center" indent="4"/>
    </xf>
    <xf numFmtId="0" fontId="0" fillId="37" borderId="14" xfId="0" applyFill="1" applyBorder="1" applyAlignment="1">
      <alignment/>
    </xf>
    <xf numFmtId="0" fontId="0" fillId="37" borderId="12" xfId="0" applyFill="1" applyBorder="1" applyAlignment="1">
      <alignment horizontal="left" vertical="center" indent="4"/>
    </xf>
    <xf numFmtId="0" fontId="15" fillId="38" borderId="15" xfId="0" applyFont="1" applyFill="1" applyBorder="1" applyAlignment="1">
      <alignment horizontal="center" vertical="center" shrinkToFit="1"/>
    </xf>
    <xf numFmtId="0" fontId="1" fillId="38" borderId="16" xfId="0" applyFont="1" applyFill="1" applyBorder="1" applyAlignment="1">
      <alignment horizontal="center" vertical="center" shrinkToFit="1"/>
    </xf>
    <xf numFmtId="181" fontId="3" fillId="36" borderId="10" xfId="0" applyNumberFormat="1" applyFont="1" applyFill="1" applyBorder="1" applyAlignment="1">
      <alignment horizontal="center" vertical="center"/>
    </xf>
    <xf numFmtId="181" fontId="3" fillId="36" borderId="17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81" fontId="3" fillId="33" borderId="18" xfId="0" applyNumberFormat="1" applyFont="1" applyFill="1" applyBorder="1" applyAlignment="1">
      <alignment horizontal="center" vertical="center" shrinkToFit="1"/>
    </xf>
    <xf numFmtId="181" fontId="3" fillId="0" borderId="17" xfId="0" applyNumberFormat="1" applyFont="1" applyFill="1" applyBorder="1" applyAlignment="1">
      <alignment horizontal="center" vertical="center"/>
    </xf>
    <xf numFmtId="181" fontId="3" fillId="36" borderId="11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9" borderId="19" xfId="0" applyNumberFormat="1" applyFont="1" applyFill="1" applyBorder="1" applyAlignment="1">
      <alignment horizontal="center" vertical="center" shrinkToFit="1"/>
    </xf>
    <xf numFmtId="0" fontId="8" fillId="38" borderId="15" xfId="0" applyFont="1" applyFill="1" applyBorder="1" applyAlignment="1">
      <alignment horizontal="center" vertical="center" shrinkToFit="1"/>
    </xf>
    <xf numFmtId="181" fontId="3" fillId="37" borderId="10" xfId="0" applyNumberFormat="1" applyFont="1" applyFill="1" applyBorder="1" applyAlignment="1">
      <alignment horizontal="center" vertical="center"/>
    </xf>
    <xf numFmtId="181" fontId="3" fillId="40" borderId="19" xfId="0" applyNumberFormat="1" applyFont="1" applyFill="1" applyBorder="1" applyAlignment="1">
      <alignment horizontal="center" vertical="center" shrinkToFit="1"/>
    </xf>
    <xf numFmtId="0" fontId="92" fillId="0" borderId="20" xfId="0" applyFont="1" applyBorder="1" applyAlignment="1">
      <alignment vertical="center"/>
    </xf>
    <xf numFmtId="0" fontId="93" fillId="0" borderId="21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8" fillId="41" borderId="24" xfId="0" applyFont="1" applyFill="1" applyBorder="1" applyAlignment="1">
      <alignment horizontal="left" vertical="center" wrapText="1" indent="1"/>
    </xf>
    <xf numFmtId="0" fontId="8" fillId="41" borderId="25" xfId="0" applyFont="1" applyFill="1" applyBorder="1" applyAlignment="1">
      <alignment horizontal="left" vertical="center" wrapText="1" indent="1"/>
    </xf>
    <xf numFmtId="0" fontId="8" fillId="41" borderId="13" xfId="0" applyFont="1" applyFill="1" applyBorder="1" applyAlignment="1">
      <alignment horizontal="left" vertical="center" wrapText="1" indent="1"/>
    </xf>
    <xf numFmtId="181" fontId="94" fillId="36" borderId="26" xfId="0" applyNumberFormat="1" applyFont="1" applyFill="1" applyBorder="1" applyAlignment="1">
      <alignment horizontal="center" vertical="center"/>
    </xf>
    <xf numFmtId="181" fontId="94" fillId="0" borderId="27" xfId="0" applyNumberFormat="1" applyFont="1" applyBorder="1" applyAlignment="1">
      <alignment horizontal="center" vertical="center"/>
    </xf>
    <xf numFmtId="181" fontId="94" fillId="0" borderId="28" xfId="0" applyNumberFormat="1" applyFont="1" applyBorder="1" applyAlignment="1">
      <alignment horizontal="center" vertical="center"/>
    </xf>
    <xf numFmtId="0" fontId="95" fillId="0" borderId="14" xfId="0" applyFont="1" applyFill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96" fillId="0" borderId="12" xfId="0" applyFont="1" applyBorder="1" applyAlignment="1">
      <alignment horizontal="left" vertical="center" wrapText="1"/>
    </xf>
    <xf numFmtId="0" fontId="22" fillId="0" borderId="29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97" fillId="0" borderId="14" xfId="0" applyFont="1" applyFill="1" applyBorder="1" applyAlignment="1">
      <alignment horizontal="left" vertical="center" wrapText="1"/>
    </xf>
    <xf numFmtId="0" fontId="97" fillId="0" borderId="0" xfId="0" applyFont="1" applyFill="1" applyBorder="1" applyAlignment="1">
      <alignment horizontal="left" vertical="center" wrapText="1"/>
    </xf>
    <xf numFmtId="0" fontId="97" fillId="0" borderId="12" xfId="0" applyFont="1" applyFill="1" applyBorder="1" applyAlignment="1">
      <alignment horizontal="left" vertical="center" wrapText="1"/>
    </xf>
    <xf numFmtId="0" fontId="98" fillId="0" borderId="14" xfId="0" applyFont="1" applyFill="1" applyBorder="1" applyAlignment="1">
      <alignment horizontal="left" vertical="center" wrapText="1" indent="1"/>
    </xf>
    <xf numFmtId="0" fontId="98" fillId="0" borderId="0" xfId="0" applyFont="1" applyFill="1" applyBorder="1" applyAlignment="1">
      <alignment horizontal="left" vertical="center" wrapText="1" indent="1"/>
    </xf>
    <xf numFmtId="0" fontId="98" fillId="0" borderId="12" xfId="0" applyFont="1" applyFill="1" applyBorder="1" applyAlignment="1">
      <alignment horizontal="left" vertical="center" wrapText="1" inden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99" fillId="0" borderId="14" xfId="0" applyFont="1" applyFill="1" applyBorder="1" applyAlignment="1">
      <alignment horizontal="left" vertical="center" wrapText="1"/>
    </xf>
    <xf numFmtId="0" fontId="99" fillId="0" borderId="0" xfId="0" applyFont="1" applyFill="1" applyBorder="1" applyAlignment="1">
      <alignment horizontal="left" vertical="center" wrapText="1"/>
    </xf>
    <xf numFmtId="0" fontId="99" fillId="0" borderId="12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 indent="1"/>
    </xf>
    <xf numFmtId="0" fontId="0" fillId="0" borderId="33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27" fillId="37" borderId="14" xfId="0" applyFont="1" applyFill="1" applyBorder="1" applyAlignment="1">
      <alignment horizontal="center" wrapText="1"/>
    </xf>
    <xf numFmtId="0" fontId="27" fillId="37" borderId="0" xfId="0" applyFont="1" applyFill="1" applyBorder="1" applyAlignment="1">
      <alignment horizontal="center" wrapText="1"/>
    </xf>
    <xf numFmtId="0" fontId="27" fillId="37" borderId="12" xfId="0" applyFont="1" applyFill="1" applyBorder="1" applyAlignment="1">
      <alignment horizontal="center" wrapText="1"/>
    </xf>
    <xf numFmtId="0" fontId="7" fillId="42" borderId="35" xfId="0" applyFont="1" applyFill="1" applyBorder="1" applyAlignment="1">
      <alignment horizontal="center" vertical="center" wrapText="1"/>
    </xf>
    <xf numFmtId="0" fontId="3" fillId="42" borderId="36" xfId="0" applyFont="1" applyFill="1" applyBorder="1" applyAlignment="1">
      <alignment horizontal="center" vertical="center" wrapText="1"/>
    </xf>
    <xf numFmtId="0" fontId="3" fillId="42" borderId="37" xfId="0" applyFont="1" applyFill="1" applyBorder="1" applyAlignment="1">
      <alignment horizontal="center" vertical="center"/>
    </xf>
    <xf numFmtId="0" fontId="3" fillId="42" borderId="38" xfId="0" applyFont="1" applyFill="1" applyBorder="1" applyAlignment="1">
      <alignment horizontal="center" vertical="center"/>
    </xf>
    <xf numFmtId="0" fontId="14" fillId="42" borderId="39" xfId="0" applyFont="1" applyFill="1" applyBorder="1" applyAlignment="1" applyProtection="1">
      <alignment horizontal="center" vertical="center"/>
      <protection hidden="1"/>
    </xf>
    <xf numFmtId="0" fontId="14" fillId="42" borderId="40" xfId="0" applyFont="1" applyFill="1" applyBorder="1" applyAlignment="1" applyProtection="1">
      <alignment horizontal="center" vertical="center"/>
      <protection hidden="1"/>
    </xf>
    <xf numFmtId="0" fontId="30" fillId="37" borderId="14" xfId="0" applyFont="1" applyFill="1" applyBorder="1" applyAlignment="1">
      <alignment horizontal="center" vertical="top"/>
    </xf>
    <xf numFmtId="0" fontId="0" fillId="37" borderId="0" xfId="0" applyFill="1" applyBorder="1" applyAlignment="1">
      <alignment horizontal="center" vertical="top"/>
    </xf>
    <xf numFmtId="0" fontId="0" fillId="37" borderId="12" xfId="0" applyFill="1" applyBorder="1" applyAlignment="1">
      <alignment horizontal="center" vertical="top"/>
    </xf>
    <xf numFmtId="181" fontId="94" fillId="17" borderId="41" xfId="0" applyNumberFormat="1" applyFont="1" applyFill="1" applyBorder="1" applyAlignment="1">
      <alignment horizontal="center" vertical="center"/>
    </xf>
    <xf numFmtId="0" fontId="94" fillId="17" borderId="42" xfId="0" applyFont="1" applyFill="1" applyBorder="1" applyAlignment="1">
      <alignment horizontal="center" vertical="center"/>
    </xf>
    <xf numFmtId="0" fontId="94" fillId="0" borderId="43" xfId="0" applyFont="1" applyBorder="1" applyAlignment="1">
      <alignment horizontal="center" vertical="center"/>
    </xf>
    <xf numFmtId="0" fontId="100" fillId="0" borderId="44" xfId="0" applyFont="1" applyBorder="1" applyAlignment="1">
      <alignment horizontal="center" vertical="center" wrapText="1"/>
    </xf>
    <xf numFmtId="0" fontId="101" fillId="0" borderId="45" xfId="0" applyFont="1" applyBorder="1" applyAlignment="1">
      <alignment horizontal="center"/>
    </xf>
    <xf numFmtId="0" fontId="101" fillId="0" borderId="4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2</xdr:row>
      <xdr:rowOff>209550</xdr:rowOff>
    </xdr:from>
    <xdr:to>
      <xdr:col>9</xdr:col>
      <xdr:colOff>485775</xdr:colOff>
      <xdr:row>4</xdr:row>
      <xdr:rowOff>57150</xdr:rowOff>
    </xdr:to>
    <xdr:pic>
      <xdr:nvPicPr>
        <xdr:cNvPr id="1" name="Picture 10" descr="Композитная черепица Джерард (Gerard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466850"/>
          <a:ext cx="2019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66675</xdr:rowOff>
    </xdr:from>
    <xdr:to>
      <xdr:col>9</xdr:col>
      <xdr:colOff>676275</xdr:colOff>
      <xdr:row>0</xdr:row>
      <xdr:rowOff>1066800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6675"/>
          <a:ext cx="10020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showGridLines="0" tabSelected="1" view="pageBreakPreview" zoomScale="90" zoomScaleSheetLayoutView="90" zoomScalePageLayoutView="0" workbookViewId="0" topLeftCell="B1">
      <selection activeCell="L9" sqref="L9"/>
    </sheetView>
  </sheetViews>
  <sheetFormatPr defaultColWidth="9.00390625" defaultRowHeight="12.75"/>
  <cols>
    <col min="1" max="1" width="2.00390625" style="0" hidden="1" customWidth="1"/>
    <col min="2" max="2" width="84.00390625" style="0" customWidth="1"/>
    <col min="3" max="3" width="13.75390625" style="0" hidden="1" customWidth="1"/>
    <col min="4" max="4" width="13.25390625" style="0" hidden="1" customWidth="1"/>
    <col min="5" max="5" width="6.625" style="0" customWidth="1"/>
    <col min="6" max="6" width="7.75390625" style="0" customWidth="1"/>
    <col min="7" max="8" width="8.125" style="0" customWidth="1"/>
    <col min="9" max="9" width="8.375" style="1" customWidth="1"/>
    <col min="10" max="10" width="9.125" style="0" customWidth="1"/>
    <col min="11" max="11" width="8.75390625" style="0" customWidth="1"/>
    <col min="12" max="12" width="8.625" style="0" customWidth="1"/>
  </cols>
  <sheetData>
    <row r="1" spans="1:10" ht="84" customHeight="1" thickBot="1" thickTop="1">
      <c r="A1" s="2"/>
      <c r="B1" s="46"/>
      <c r="C1" s="47"/>
      <c r="D1" s="94"/>
      <c r="E1" s="95"/>
      <c r="F1" s="95"/>
      <c r="G1" s="95"/>
      <c r="H1" s="95"/>
      <c r="I1" s="95"/>
      <c r="J1" s="96"/>
    </row>
    <row r="2" spans="1:10" ht="15" customHeight="1" thickTop="1">
      <c r="A2" s="2"/>
      <c r="B2" s="30"/>
      <c r="C2" s="28"/>
      <c r="D2" s="28"/>
      <c r="E2" s="29"/>
      <c r="F2" s="29"/>
      <c r="G2" s="29"/>
      <c r="H2" s="29"/>
      <c r="I2" s="29"/>
      <c r="J2" s="31"/>
    </row>
    <row r="3" spans="1:10" ht="45.75" customHeight="1">
      <c r="A3" s="2"/>
      <c r="B3" s="79" t="s">
        <v>0</v>
      </c>
      <c r="C3" s="80"/>
      <c r="D3" s="80"/>
      <c r="E3" s="80"/>
      <c r="F3" s="80"/>
      <c r="G3" s="80"/>
      <c r="H3" s="80"/>
      <c r="I3" s="80"/>
      <c r="J3" s="81"/>
    </row>
    <row r="4" spans="1:15" ht="2.25" customHeight="1">
      <c r="A4" s="2"/>
      <c r="B4" s="79"/>
      <c r="C4" s="80"/>
      <c r="D4" s="80"/>
      <c r="E4" s="80"/>
      <c r="F4" s="80"/>
      <c r="G4" s="80"/>
      <c r="H4" s="80"/>
      <c r="I4" s="80"/>
      <c r="J4" s="81"/>
      <c r="O4" s="4"/>
    </row>
    <row r="5" spans="1:15" ht="16.5" customHeight="1">
      <c r="A5" s="2"/>
      <c r="B5" s="88" t="s">
        <v>36</v>
      </c>
      <c r="C5" s="89"/>
      <c r="D5" s="89"/>
      <c r="E5" s="89"/>
      <c r="F5" s="89"/>
      <c r="G5" s="89"/>
      <c r="H5" s="89"/>
      <c r="I5" s="89"/>
      <c r="J5" s="90"/>
      <c r="O5" s="4"/>
    </row>
    <row r="6" spans="1:10" s="8" customFormat="1" ht="23.25" customHeight="1" thickBot="1">
      <c r="A6" s="5"/>
      <c r="B6" s="27">
        <v>43556</v>
      </c>
      <c r="C6" s="6"/>
      <c r="D6" s="6"/>
      <c r="E6" s="6"/>
      <c r="F6" s="7"/>
      <c r="G6" s="7"/>
      <c r="H6" s="7"/>
      <c r="I6" s="7"/>
      <c r="J6" s="23" t="s">
        <v>46</v>
      </c>
    </row>
    <row r="7" spans="1:10" s="4" customFormat="1" ht="18" customHeight="1" thickBot="1">
      <c r="A7" s="3"/>
      <c r="B7" s="82" t="s">
        <v>35</v>
      </c>
      <c r="C7" s="86" t="s">
        <v>20</v>
      </c>
      <c r="D7" s="87"/>
      <c r="E7" s="83" t="s">
        <v>1</v>
      </c>
      <c r="F7" s="84" t="s">
        <v>47</v>
      </c>
      <c r="G7" s="84"/>
      <c r="H7" s="84"/>
      <c r="I7" s="84"/>
      <c r="J7" s="85"/>
    </row>
    <row r="8" spans="1:10" s="4" customFormat="1" ht="15.75" customHeight="1">
      <c r="A8" s="3"/>
      <c r="B8" s="82"/>
      <c r="C8" s="18" t="s">
        <v>21</v>
      </c>
      <c r="D8" s="19" t="s">
        <v>22</v>
      </c>
      <c r="E8" s="83"/>
      <c r="F8" s="32" t="s">
        <v>23</v>
      </c>
      <c r="G8" s="43" t="s">
        <v>74</v>
      </c>
      <c r="H8" s="43" t="s">
        <v>75</v>
      </c>
      <c r="I8" s="43" t="s">
        <v>76</v>
      </c>
      <c r="J8" s="33" t="s">
        <v>73</v>
      </c>
    </row>
    <row r="9" spans="1:10" s="4" customFormat="1" ht="15" customHeight="1">
      <c r="A9" s="3"/>
      <c r="B9" s="53" t="s">
        <v>79</v>
      </c>
      <c r="C9" s="48" t="s">
        <v>39</v>
      </c>
      <c r="D9" s="48" t="s">
        <v>38</v>
      </c>
      <c r="E9" s="20" t="s">
        <v>2</v>
      </c>
      <c r="F9" s="34">
        <f>F10/0.541</f>
        <v>1829.9445471349352</v>
      </c>
      <c r="G9" s="54">
        <v>1355</v>
      </c>
      <c r="H9" s="55"/>
      <c r="I9" s="55"/>
      <c r="J9" s="56"/>
    </row>
    <row r="10" spans="1:10" ht="15" customHeight="1">
      <c r="A10" s="2"/>
      <c r="B10" s="53"/>
      <c r="C10" s="48"/>
      <c r="D10" s="48"/>
      <c r="E10" s="9" t="s">
        <v>3</v>
      </c>
      <c r="F10" s="38">
        <v>990</v>
      </c>
      <c r="G10" s="91">
        <v>692</v>
      </c>
      <c r="H10" s="92"/>
      <c r="I10" s="92"/>
      <c r="J10" s="93"/>
    </row>
    <row r="11" spans="1:10" ht="15" customHeight="1">
      <c r="A11" s="2"/>
      <c r="B11" s="53" t="s">
        <v>80</v>
      </c>
      <c r="C11" s="48" t="s">
        <v>39</v>
      </c>
      <c r="D11" s="48" t="s">
        <v>38</v>
      </c>
      <c r="E11" s="20" t="s">
        <v>2</v>
      </c>
      <c r="F11" s="34">
        <f>F12/0.541</f>
        <v>1829.9445471349352</v>
      </c>
      <c r="G11" s="39">
        <f>F11-F11*0.1</f>
        <v>1646.9500924214417</v>
      </c>
      <c r="H11" s="39">
        <f>F11-0.13*F11</f>
        <v>1592.0517560073936</v>
      </c>
      <c r="I11" s="39">
        <f>F11-F11*0.17</f>
        <v>1518.853974121996</v>
      </c>
      <c r="J11" s="45">
        <f>F11-F11*0.22</f>
        <v>1427.3567467652495</v>
      </c>
    </row>
    <row r="12" spans="1:10" ht="15" customHeight="1">
      <c r="A12" s="2"/>
      <c r="B12" s="53"/>
      <c r="C12" s="48"/>
      <c r="D12" s="48"/>
      <c r="E12" s="9" t="s">
        <v>3</v>
      </c>
      <c r="F12" s="36">
        <v>990</v>
      </c>
      <c r="G12" s="40">
        <f>F12-F12*0.1</f>
        <v>891</v>
      </c>
      <c r="H12" s="40">
        <f>F12-0.13*F12</f>
        <v>861.3</v>
      </c>
      <c r="I12" s="41">
        <f>F12-F12*0.17</f>
        <v>821.7</v>
      </c>
      <c r="J12" s="42">
        <f>F12-F12*0.22</f>
        <v>772.2</v>
      </c>
    </row>
    <row r="13" spans="1:10" ht="15" customHeight="1">
      <c r="A13" s="2"/>
      <c r="B13" s="53" t="s">
        <v>81</v>
      </c>
      <c r="C13" s="48" t="s">
        <v>39</v>
      </c>
      <c r="D13" s="48" t="s">
        <v>38</v>
      </c>
      <c r="E13" s="20" t="s">
        <v>2</v>
      </c>
      <c r="F13" s="35">
        <f>F14/0.541</f>
        <v>2378.9279112754157</v>
      </c>
      <c r="G13" s="39">
        <f>F13-F13*0.1</f>
        <v>2141.0351201478743</v>
      </c>
      <c r="H13" s="39">
        <f>F13-0.13*F13</f>
        <v>2069.6672828096116</v>
      </c>
      <c r="I13" s="39">
        <f>F13-F13*0.17</f>
        <v>1974.510166358595</v>
      </c>
      <c r="J13" s="45">
        <f>F11</f>
        <v>1829.9445471349352</v>
      </c>
    </row>
    <row r="14" spans="1:10" ht="15" customHeight="1">
      <c r="A14" s="2"/>
      <c r="B14" s="53"/>
      <c r="C14" s="48"/>
      <c r="D14" s="48"/>
      <c r="E14" s="9" t="s">
        <v>3</v>
      </c>
      <c r="F14" s="38">
        <f>F10+F10*0.3</f>
        <v>1287</v>
      </c>
      <c r="G14" s="40">
        <f>F14-F14*0.1</f>
        <v>1158.3</v>
      </c>
      <c r="H14" s="40">
        <f>F14-0.13*F14</f>
        <v>1119.69</v>
      </c>
      <c r="I14" s="41">
        <f>F14-F14*0.17</f>
        <v>1068.21</v>
      </c>
      <c r="J14" s="42">
        <f>F12</f>
        <v>990</v>
      </c>
    </row>
    <row r="15" spans="1:10" ht="15" customHeight="1">
      <c r="A15" s="2"/>
      <c r="B15" s="53" t="s">
        <v>96</v>
      </c>
      <c r="C15" s="48" t="s">
        <v>39</v>
      </c>
      <c r="D15" s="48" t="s">
        <v>49</v>
      </c>
      <c r="E15" s="20" t="s">
        <v>2</v>
      </c>
      <c r="F15" s="34">
        <f>F16/0.541</f>
        <v>1829.9445471349352</v>
      </c>
      <c r="G15" s="54">
        <v>1380</v>
      </c>
      <c r="H15" s="55"/>
      <c r="I15" s="55"/>
      <c r="J15" s="56"/>
    </row>
    <row r="16" spans="1:10" ht="15" customHeight="1">
      <c r="A16" s="2"/>
      <c r="B16" s="53"/>
      <c r="C16" s="48"/>
      <c r="D16" s="48"/>
      <c r="E16" s="9" t="s">
        <v>3</v>
      </c>
      <c r="F16" s="36">
        <v>990</v>
      </c>
      <c r="G16" s="91">
        <v>692</v>
      </c>
      <c r="H16" s="92"/>
      <c r="I16" s="92"/>
      <c r="J16" s="93"/>
    </row>
    <row r="17" spans="1:10" ht="15" customHeight="1">
      <c r="A17" s="2"/>
      <c r="B17" s="53" t="s">
        <v>95</v>
      </c>
      <c r="C17" s="48" t="s">
        <v>39</v>
      </c>
      <c r="D17" s="48" t="s">
        <v>49</v>
      </c>
      <c r="E17" s="20" t="s">
        <v>2</v>
      </c>
      <c r="F17" s="34">
        <f>F18/0.541</f>
        <v>1829.9445471349352</v>
      </c>
      <c r="G17" s="39">
        <f>F17-F17*0.1</f>
        <v>1646.9500924214417</v>
      </c>
      <c r="H17" s="39">
        <f>F17-0.13*F17</f>
        <v>1592.0517560073936</v>
      </c>
      <c r="I17" s="39">
        <f>F17-F17*0.17</f>
        <v>1518.853974121996</v>
      </c>
      <c r="J17" s="45">
        <f>F17-F17*0.22</f>
        <v>1427.3567467652495</v>
      </c>
    </row>
    <row r="18" spans="1:10" ht="15" customHeight="1">
      <c r="A18" s="2"/>
      <c r="B18" s="53"/>
      <c r="C18" s="48"/>
      <c r="D18" s="48"/>
      <c r="E18" s="9" t="s">
        <v>3</v>
      </c>
      <c r="F18" s="36">
        <v>990</v>
      </c>
      <c r="G18" s="40">
        <f>F18-F18*0.1</f>
        <v>891</v>
      </c>
      <c r="H18" s="40">
        <f>F18-0.13*F18</f>
        <v>861.3</v>
      </c>
      <c r="I18" s="41">
        <f>F18-F18*0.17</f>
        <v>821.7</v>
      </c>
      <c r="J18" s="42">
        <f>F18-F18*0.22</f>
        <v>772.2</v>
      </c>
    </row>
    <row r="19" spans="1:10" ht="15" customHeight="1">
      <c r="A19" s="2"/>
      <c r="B19" s="53" t="s">
        <v>82</v>
      </c>
      <c r="C19" s="48" t="s">
        <v>39</v>
      </c>
      <c r="D19" s="48" t="s">
        <v>49</v>
      </c>
      <c r="E19" s="20" t="s">
        <v>2</v>
      </c>
      <c r="F19" s="34">
        <f>F20/0.541</f>
        <v>2378.9279112754157</v>
      </c>
      <c r="G19" s="39">
        <f>F19-F19*0.1</f>
        <v>2141.0351201478743</v>
      </c>
      <c r="H19" s="39">
        <f>F19-0.13*F19</f>
        <v>2069.6672828096116</v>
      </c>
      <c r="I19" s="39">
        <f>F19-F19*0.17</f>
        <v>1974.510166358595</v>
      </c>
      <c r="J19" s="39">
        <f>G19-G19*0.17</f>
        <v>1777.0591497227356</v>
      </c>
    </row>
    <row r="20" spans="1:10" ht="15" customHeight="1">
      <c r="A20" s="2"/>
      <c r="B20" s="53"/>
      <c r="C20" s="48"/>
      <c r="D20" s="48"/>
      <c r="E20" s="9" t="s">
        <v>3</v>
      </c>
      <c r="F20" s="36">
        <f>F16+F16*0.3</f>
        <v>1287</v>
      </c>
      <c r="G20" s="40">
        <f>F20-F20*0.1</f>
        <v>1158.3</v>
      </c>
      <c r="H20" s="40">
        <f>F20-0.13*F20</f>
        <v>1119.69</v>
      </c>
      <c r="I20" s="41">
        <f>F20-F20*0.17</f>
        <v>1068.21</v>
      </c>
      <c r="J20" s="42">
        <f>F18</f>
        <v>990</v>
      </c>
    </row>
    <row r="21" spans="1:10" ht="15" customHeight="1">
      <c r="A21" s="2"/>
      <c r="B21" s="53" t="s">
        <v>66</v>
      </c>
      <c r="C21" s="48" t="s">
        <v>40</v>
      </c>
      <c r="D21" s="48" t="s">
        <v>50</v>
      </c>
      <c r="E21" s="20" t="s">
        <v>2</v>
      </c>
      <c r="F21" s="34">
        <f>F22/0.537</f>
        <v>1843.5754189944132</v>
      </c>
      <c r="G21" s="54">
        <v>1367</v>
      </c>
      <c r="H21" s="55"/>
      <c r="I21" s="55"/>
      <c r="J21" s="56"/>
    </row>
    <row r="22" spans="1:11" ht="15" customHeight="1">
      <c r="A22" s="2"/>
      <c r="B22" s="53"/>
      <c r="C22" s="48"/>
      <c r="D22" s="48"/>
      <c r="E22" s="9" t="s">
        <v>3</v>
      </c>
      <c r="F22" s="36">
        <v>990</v>
      </c>
      <c r="G22" s="91">
        <v>692</v>
      </c>
      <c r="H22" s="92"/>
      <c r="I22" s="92"/>
      <c r="J22" s="93"/>
      <c r="K22" s="10"/>
    </row>
    <row r="23" spans="1:11" ht="15" customHeight="1">
      <c r="A23" s="2"/>
      <c r="B23" s="53" t="s">
        <v>65</v>
      </c>
      <c r="C23" s="48" t="s">
        <v>40</v>
      </c>
      <c r="D23" s="48" t="s">
        <v>51</v>
      </c>
      <c r="E23" s="20" t="s">
        <v>2</v>
      </c>
      <c r="F23" s="34">
        <f>F24/0.537</f>
        <v>1843.5754189944132</v>
      </c>
      <c r="G23" s="39">
        <f>F23-F23*0.1</f>
        <v>1659.2178770949718</v>
      </c>
      <c r="H23" s="39">
        <f>F23-0.13*F23</f>
        <v>1603.9106145251394</v>
      </c>
      <c r="I23" s="39">
        <f>F23-F23*0.17</f>
        <v>1530.1675977653629</v>
      </c>
      <c r="J23" s="45">
        <f>F23-F23*0.22</f>
        <v>1437.9888268156424</v>
      </c>
      <c r="K23" s="10"/>
    </row>
    <row r="24" spans="1:11" ht="15" customHeight="1">
      <c r="A24" s="2"/>
      <c r="B24" s="53"/>
      <c r="C24" s="48"/>
      <c r="D24" s="48"/>
      <c r="E24" s="9" t="s">
        <v>3</v>
      </c>
      <c r="F24" s="36">
        <v>990</v>
      </c>
      <c r="G24" s="40">
        <f>F24-F24*0.1</f>
        <v>891</v>
      </c>
      <c r="H24" s="40">
        <f>F24-0.13*F24</f>
        <v>861.3</v>
      </c>
      <c r="I24" s="41">
        <f>F24-F24*0.17</f>
        <v>821.7</v>
      </c>
      <c r="J24" s="42">
        <f>F24-F24*0.22</f>
        <v>772.2</v>
      </c>
      <c r="K24" s="10"/>
    </row>
    <row r="25" spans="1:10" ht="15" customHeight="1">
      <c r="A25" s="2"/>
      <c r="B25" s="53" t="s">
        <v>83</v>
      </c>
      <c r="C25" s="48" t="s">
        <v>40</v>
      </c>
      <c r="D25" s="48" t="s">
        <v>51</v>
      </c>
      <c r="E25" s="20" t="s">
        <v>2</v>
      </c>
      <c r="F25" s="34">
        <f>F26/0.537</f>
        <v>2396.648044692737</v>
      </c>
      <c r="G25" s="39">
        <f>F25-F25*0.1</f>
        <v>2156.9832402234633</v>
      </c>
      <c r="H25" s="39">
        <f>F25-0.13*F25</f>
        <v>2085.083798882681</v>
      </c>
      <c r="I25" s="39">
        <f>F25-F25*0.17</f>
        <v>1989.2178770949718</v>
      </c>
      <c r="J25" s="39">
        <f>G25-G25*0.17</f>
        <v>1790.2960893854745</v>
      </c>
    </row>
    <row r="26" spans="1:11" ht="15" customHeight="1">
      <c r="A26" s="2"/>
      <c r="B26" s="53"/>
      <c r="C26" s="48"/>
      <c r="D26" s="48"/>
      <c r="E26" s="9" t="s">
        <v>3</v>
      </c>
      <c r="F26" s="36">
        <f>F22+F22*0.3</f>
        <v>1287</v>
      </c>
      <c r="G26" s="40">
        <f>F26-F26*0.1</f>
        <v>1158.3</v>
      </c>
      <c r="H26" s="40">
        <f>F26-0.13*F26</f>
        <v>1119.69</v>
      </c>
      <c r="I26" s="41">
        <f>F26-F26*0.17</f>
        <v>1068.21</v>
      </c>
      <c r="J26" s="42">
        <f>F24</f>
        <v>990</v>
      </c>
      <c r="K26" s="10"/>
    </row>
    <row r="27" spans="1:11" ht="15" customHeight="1">
      <c r="A27" s="2"/>
      <c r="B27" s="53" t="s">
        <v>77</v>
      </c>
      <c r="C27" s="48" t="s">
        <v>41</v>
      </c>
      <c r="D27" s="48" t="s">
        <v>53</v>
      </c>
      <c r="E27" s="20" t="s">
        <v>2</v>
      </c>
      <c r="F27" s="34">
        <f>F28/0.568</f>
        <v>1742.9577464788733</v>
      </c>
      <c r="G27" s="54">
        <v>1361</v>
      </c>
      <c r="H27" s="55"/>
      <c r="I27" s="55"/>
      <c r="J27" s="56"/>
      <c r="K27" s="10"/>
    </row>
    <row r="28" spans="1:11" ht="15" customHeight="1">
      <c r="A28" s="2"/>
      <c r="B28" s="53"/>
      <c r="C28" s="48"/>
      <c r="D28" s="48"/>
      <c r="E28" s="9" t="s">
        <v>3</v>
      </c>
      <c r="F28" s="36">
        <v>990</v>
      </c>
      <c r="G28" s="91">
        <v>803</v>
      </c>
      <c r="H28" s="92"/>
      <c r="I28" s="92"/>
      <c r="J28" s="93"/>
      <c r="K28" s="10"/>
    </row>
    <row r="29" spans="1:11" ht="15" customHeight="1">
      <c r="A29" s="2"/>
      <c r="B29" s="53" t="s">
        <v>84</v>
      </c>
      <c r="C29" s="48" t="s">
        <v>41</v>
      </c>
      <c r="D29" s="48" t="s">
        <v>53</v>
      </c>
      <c r="E29" s="20" t="s">
        <v>2</v>
      </c>
      <c r="F29" s="34">
        <f>F30/0.568</f>
        <v>1742.9577464788733</v>
      </c>
      <c r="G29" s="39">
        <f>F29-F29*0.1</f>
        <v>1568.661971830986</v>
      </c>
      <c r="H29" s="39">
        <f>F29-0.13*F29</f>
        <v>1516.3732394366198</v>
      </c>
      <c r="I29" s="39">
        <f>F29-F29*0.17</f>
        <v>1446.6549295774648</v>
      </c>
      <c r="J29" s="45">
        <f>F29-F29*0.22</f>
        <v>1359.5070422535211</v>
      </c>
      <c r="K29" s="10"/>
    </row>
    <row r="30" spans="1:11" ht="15" customHeight="1">
      <c r="A30" s="2"/>
      <c r="B30" s="53"/>
      <c r="C30" s="48"/>
      <c r="D30" s="48"/>
      <c r="E30" s="9" t="s">
        <v>3</v>
      </c>
      <c r="F30" s="36">
        <v>990</v>
      </c>
      <c r="G30" s="40">
        <f>F30-F30*0.1</f>
        <v>891</v>
      </c>
      <c r="H30" s="40">
        <f>F30-0.13*F30</f>
        <v>861.3</v>
      </c>
      <c r="I30" s="41">
        <f>F30-F30*0.17</f>
        <v>821.7</v>
      </c>
      <c r="J30" s="42">
        <f>F30-F30*0.22</f>
        <v>772.2</v>
      </c>
      <c r="K30" s="10"/>
    </row>
    <row r="31" spans="1:11" ht="15" customHeight="1">
      <c r="A31" s="2"/>
      <c r="B31" s="53" t="s">
        <v>85</v>
      </c>
      <c r="C31" s="48" t="s">
        <v>41</v>
      </c>
      <c r="D31" s="48" t="s">
        <v>53</v>
      </c>
      <c r="E31" s="20" t="s">
        <v>2</v>
      </c>
      <c r="F31" s="34">
        <f>F32/0.568</f>
        <v>2265.8450704225356</v>
      </c>
      <c r="G31" s="39">
        <f>F31-F31*0.1</f>
        <v>2039.260563380282</v>
      </c>
      <c r="H31" s="39">
        <f>F31-0.13*F31</f>
        <v>1971.285211267606</v>
      </c>
      <c r="I31" s="39">
        <f>F31-F31*0.17</f>
        <v>1880.6514084507046</v>
      </c>
      <c r="J31" s="39">
        <f>G31-G31*0.17</f>
        <v>1692.586267605634</v>
      </c>
      <c r="K31" s="10"/>
    </row>
    <row r="32" spans="1:11" ht="15" customHeight="1">
      <c r="A32" s="2"/>
      <c r="B32" s="53"/>
      <c r="C32" s="48"/>
      <c r="D32" s="48"/>
      <c r="E32" s="9" t="s">
        <v>3</v>
      </c>
      <c r="F32" s="36">
        <f>F28+0.3*F28</f>
        <v>1287</v>
      </c>
      <c r="G32" s="40">
        <f>F32-F32*0.1</f>
        <v>1158.3</v>
      </c>
      <c r="H32" s="40">
        <f>F32-0.13*F32</f>
        <v>1119.69</v>
      </c>
      <c r="I32" s="41">
        <f>F32-F32*0.17</f>
        <v>1068.21</v>
      </c>
      <c r="J32" s="42">
        <f>F30</f>
        <v>990</v>
      </c>
      <c r="K32" s="10"/>
    </row>
    <row r="33" spans="1:11" ht="15" customHeight="1">
      <c r="A33" s="2"/>
      <c r="B33" s="53" t="s">
        <v>78</v>
      </c>
      <c r="C33" s="48" t="s">
        <v>32</v>
      </c>
      <c r="D33" s="48" t="s">
        <v>52</v>
      </c>
      <c r="E33" s="20" t="s">
        <v>2</v>
      </c>
      <c r="F33" s="34">
        <f>F34/0.528</f>
        <v>1875</v>
      </c>
      <c r="G33" s="54">
        <v>1412</v>
      </c>
      <c r="H33" s="55"/>
      <c r="I33" s="55"/>
      <c r="J33" s="56"/>
      <c r="K33" s="10"/>
    </row>
    <row r="34" spans="1:11" ht="15" customHeight="1">
      <c r="A34" s="2"/>
      <c r="B34" s="53"/>
      <c r="C34" s="48"/>
      <c r="D34" s="48"/>
      <c r="E34" s="9" t="s">
        <v>3</v>
      </c>
      <c r="F34" s="36">
        <v>990</v>
      </c>
      <c r="G34" s="91">
        <v>692</v>
      </c>
      <c r="H34" s="92"/>
      <c r="I34" s="92"/>
      <c r="J34" s="93"/>
      <c r="K34" s="10"/>
    </row>
    <row r="35" spans="1:11" ht="15" customHeight="1">
      <c r="A35" s="2"/>
      <c r="B35" s="51" t="s">
        <v>86</v>
      </c>
      <c r="C35" s="49" t="s">
        <v>32</v>
      </c>
      <c r="D35" s="49" t="s">
        <v>52</v>
      </c>
      <c r="E35" s="20" t="s">
        <v>2</v>
      </c>
      <c r="F35" s="34">
        <f>F36/0.528</f>
        <v>1875</v>
      </c>
      <c r="G35" s="39">
        <f>F35-F35*0.1</f>
        <v>1687.5</v>
      </c>
      <c r="H35" s="39">
        <f>F35-0.13*F35</f>
        <v>1631.25</v>
      </c>
      <c r="I35" s="39">
        <f>F35-F35*0.17</f>
        <v>1556.25</v>
      </c>
      <c r="J35" s="45">
        <f>F35-F35*0.22</f>
        <v>1462.5</v>
      </c>
      <c r="K35" s="10"/>
    </row>
    <row r="36" spans="1:11" ht="15" customHeight="1">
      <c r="A36" s="2"/>
      <c r="B36" s="52"/>
      <c r="C36" s="50"/>
      <c r="D36" s="50"/>
      <c r="E36" s="9" t="s">
        <v>3</v>
      </c>
      <c r="F36" s="36">
        <v>990</v>
      </c>
      <c r="G36" s="40">
        <f>F36-F36*0.1</f>
        <v>891</v>
      </c>
      <c r="H36" s="40">
        <f>F36-0.13*F36</f>
        <v>861.3</v>
      </c>
      <c r="I36" s="41">
        <f>F36-F36*0.17</f>
        <v>821.7</v>
      </c>
      <c r="J36" s="42">
        <f>F36-F36*0.22</f>
        <v>772.2</v>
      </c>
      <c r="K36" s="10"/>
    </row>
    <row r="37" spans="1:11" ht="15" customHeight="1">
      <c r="A37" s="2"/>
      <c r="B37" s="51" t="s">
        <v>87</v>
      </c>
      <c r="C37" s="49" t="s">
        <v>32</v>
      </c>
      <c r="D37" s="48" t="s">
        <v>52</v>
      </c>
      <c r="E37" s="20" t="s">
        <v>2</v>
      </c>
      <c r="F37" s="34">
        <f>F38/0.528</f>
        <v>2437.5</v>
      </c>
      <c r="G37" s="39">
        <f>F37-F37*0.1</f>
        <v>2193.75</v>
      </c>
      <c r="H37" s="39">
        <f>F37-0.13*F37</f>
        <v>2120.625</v>
      </c>
      <c r="I37" s="39">
        <f>F37-F37*0.17</f>
        <v>2023.125</v>
      </c>
      <c r="J37" s="39">
        <f>G37-G37*0.17</f>
        <v>1820.8125</v>
      </c>
      <c r="K37" s="10"/>
    </row>
    <row r="38" spans="1:11" ht="15" customHeight="1">
      <c r="A38" s="2"/>
      <c r="B38" s="52"/>
      <c r="C38" s="50"/>
      <c r="D38" s="48"/>
      <c r="E38" s="9" t="s">
        <v>3</v>
      </c>
      <c r="F38" s="36">
        <f>F36+F36*0.3</f>
        <v>1287</v>
      </c>
      <c r="G38" s="40">
        <f>F38-F38*0.1</f>
        <v>1158.3</v>
      </c>
      <c r="H38" s="40">
        <f>F38-0.13*F38</f>
        <v>1119.69</v>
      </c>
      <c r="I38" s="41">
        <f>F38-F38*0.17</f>
        <v>1068.21</v>
      </c>
      <c r="J38" s="42">
        <f>F36</f>
        <v>990</v>
      </c>
      <c r="K38" s="10"/>
    </row>
    <row r="39" spans="1:11" ht="15" customHeight="1">
      <c r="A39" s="2"/>
      <c r="B39" s="53" t="s">
        <v>88</v>
      </c>
      <c r="C39" s="48" t="s">
        <v>54</v>
      </c>
      <c r="D39" s="48" t="s">
        <v>34</v>
      </c>
      <c r="E39" s="20" t="s">
        <v>2</v>
      </c>
      <c r="F39" s="34">
        <f>F40/0.577</f>
        <v>1715.7712305025998</v>
      </c>
      <c r="G39" s="54">
        <v>1176</v>
      </c>
      <c r="H39" s="55"/>
      <c r="I39" s="55"/>
      <c r="J39" s="56"/>
      <c r="K39" s="10"/>
    </row>
    <row r="40" spans="1:11" ht="21" customHeight="1">
      <c r="A40" s="2"/>
      <c r="B40" s="53"/>
      <c r="C40" s="48"/>
      <c r="D40" s="48"/>
      <c r="E40" s="9" t="s">
        <v>3</v>
      </c>
      <c r="F40" s="36">
        <v>990</v>
      </c>
      <c r="G40" s="91">
        <v>656</v>
      </c>
      <c r="H40" s="92"/>
      <c r="I40" s="92"/>
      <c r="J40" s="93"/>
      <c r="K40" s="10"/>
    </row>
    <row r="41" spans="1:11" ht="15" customHeight="1">
      <c r="A41" s="2"/>
      <c r="B41" s="53" t="s">
        <v>89</v>
      </c>
      <c r="C41" s="48" t="s">
        <v>54</v>
      </c>
      <c r="D41" s="48" t="s">
        <v>34</v>
      </c>
      <c r="E41" s="20" t="s">
        <v>2</v>
      </c>
      <c r="F41" s="34">
        <f>F42/0.5877</f>
        <v>1684.5329249617153</v>
      </c>
      <c r="G41" s="39">
        <f>F41-F41*0.1</f>
        <v>1516.0796324655437</v>
      </c>
      <c r="H41" s="39">
        <f>F41-0.13*F41</f>
        <v>1465.5436447166921</v>
      </c>
      <c r="I41" s="39">
        <f>F41-F41*0.17</f>
        <v>1398.1623277182237</v>
      </c>
      <c r="J41" s="45">
        <f>F41-F41*0.22</f>
        <v>1313.935681470138</v>
      </c>
      <c r="K41" s="10"/>
    </row>
    <row r="42" spans="1:11" ht="16.5" customHeight="1">
      <c r="A42" s="2"/>
      <c r="B42" s="53"/>
      <c r="C42" s="48"/>
      <c r="D42" s="48"/>
      <c r="E42" s="9" t="s">
        <v>3</v>
      </c>
      <c r="F42" s="36">
        <v>990</v>
      </c>
      <c r="G42" s="40">
        <f>F42-F42*0.1</f>
        <v>891</v>
      </c>
      <c r="H42" s="40">
        <f>F42-0.13*F42</f>
        <v>861.3</v>
      </c>
      <c r="I42" s="41">
        <f>F42-F42*0.17</f>
        <v>821.7</v>
      </c>
      <c r="J42" s="42">
        <f>F42-F42*0.22</f>
        <v>772.2</v>
      </c>
      <c r="K42" s="10"/>
    </row>
    <row r="43" spans="1:11" ht="15" customHeight="1">
      <c r="A43" s="2"/>
      <c r="B43" s="53" t="s">
        <v>90</v>
      </c>
      <c r="C43" s="48" t="s">
        <v>54</v>
      </c>
      <c r="D43" s="48" t="s">
        <v>34</v>
      </c>
      <c r="E43" s="20" t="s">
        <v>2</v>
      </c>
      <c r="F43" s="34">
        <f>F44/0.5877</f>
        <v>2189.8928024502297</v>
      </c>
      <c r="G43" s="39">
        <f>F43-F43*0.1</f>
        <v>1970.9035222052066</v>
      </c>
      <c r="H43" s="39">
        <f>F43-0.13*F43</f>
        <v>1905.2067381317</v>
      </c>
      <c r="I43" s="39">
        <f>F43-F43*0.17</f>
        <v>1817.6110260336907</v>
      </c>
      <c r="J43" s="39">
        <f>G43-G43*0.17</f>
        <v>1635.8499234303215</v>
      </c>
      <c r="K43" s="10"/>
    </row>
    <row r="44" spans="1:11" ht="18" customHeight="1">
      <c r="A44" s="2"/>
      <c r="B44" s="53"/>
      <c r="C44" s="48"/>
      <c r="D44" s="48"/>
      <c r="E44" s="9" t="s">
        <v>3</v>
      </c>
      <c r="F44" s="36">
        <f>F40+0.3*F40</f>
        <v>1287</v>
      </c>
      <c r="G44" s="40">
        <f>F44-F44*0.1</f>
        <v>1158.3</v>
      </c>
      <c r="H44" s="40">
        <f>F44-0.13*F44</f>
        <v>1119.69</v>
      </c>
      <c r="I44" s="41">
        <f>F44-F44*0.17</f>
        <v>1068.21</v>
      </c>
      <c r="J44" s="42">
        <f>F42</f>
        <v>990</v>
      </c>
      <c r="K44" s="10"/>
    </row>
    <row r="45" spans="1:11" ht="15" customHeight="1">
      <c r="A45" s="2"/>
      <c r="B45" s="53" t="s">
        <v>94</v>
      </c>
      <c r="C45" s="48" t="s">
        <v>54</v>
      </c>
      <c r="D45" s="48" t="s">
        <v>91</v>
      </c>
      <c r="E45" s="20" t="s">
        <v>2</v>
      </c>
      <c r="F45" s="34">
        <f>F46/0.577</f>
        <v>1802.4263431542463</v>
      </c>
      <c r="G45" s="54">
        <v>1599</v>
      </c>
      <c r="H45" s="55"/>
      <c r="I45" s="55"/>
      <c r="J45" s="56"/>
      <c r="K45" s="10"/>
    </row>
    <row r="46" spans="1:11" ht="15" customHeight="1">
      <c r="A46" s="2"/>
      <c r="B46" s="53"/>
      <c r="C46" s="48"/>
      <c r="D46" s="48"/>
      <c r="E46" s="9" t="s">
        <v>3</v>
      </c>
      <c r="F46" s="36">
        <v>1040</v>
      </c>
      <c r="G46" s="91">
        <v>841</v>
      </c>
      <c r="H46" s="92"/>
      <c r="I46" s="92"/>
      <c r="J46" s="93"/>
      <c r="K46" s="10"/>
    </row>
    <row r="47" spans="1:11" ht="15" customHeight="1">
      <c r="A47" s="2"/>
      <c r="B47" s="25" t="s">
        <v>24</v>
      </c>
      <c r="C47" s="17" t="s">
        <v>42</v>
      </c>
      <c r="D47" s="17" t="s">
        <v>43</v>
      </c>
      <c r="E47" s="11" t="s">
        <v>3</v>
      </c>
      <c r="F47" s="44">
        <v>650</v>
      </c>
      <c r="G47" s="44">
        <f>F47-F47*0.1</f>
        <v>585</v>
      </c>
      <c r="H47" s="44">
        <f>F47-F47*0.13</f>
        <v>565.5</v>
      </c>
      <c r="I47" s="44">
        <f>F47-0.17*F47</f>
        <v>539.5</v>
      </c>
      <c r="J47" s="37">
        <f>F47-F47*0.2</f>
        <v>520</v>
      </c>
      <c r="K47" s="10"/>
    </row>
    <row r="48" spans="1:11" ht="15" customHeight="1">
      <c r="A48" s="2"/>
      <c r="B48" s="26" t="s">
        <v>25</v>
      </c>
      <c r="C48" s="17"/>
      <c r="D48" s="17"/>
      <c r="E48" s="12" t="s">
        <v>3</v>
      </c>
      <c r="F48" s="44">
        <v>550</v>
      </c>
      <c r="G48" s="44">
        <f aca="true" t="shared" si="0" ref="G48:G77">F48-F48*0.1</f>
        <v>495</v>
      </c>
      <c r="H48" s="44">
        <f aca="true" t="shared" si="1" ref="H48:H66">F48-F48*0.13</f>
        <v>478.5</v>
      </c>
      <c r="I48" s="44">
        <f aca="true" t="shared" si="2" ref="I48:I66">F48-0.17*F48</f>
        <v>456.5</v>
      </c>
      <c r="J48" s="37">
        <f aca="true" t="shared" si="3" ref="J48:J77">F48-F48*0.2</f>
        <v>440</v>
      </c>
      <c r="K48" s="10"/>
    </row>
    <row r="49" spans="1:11" ht="15" customHeight="1">
      <c r="A49" s="2"/>
      <c r="B49" s="26" t="s">
        <v>55</v>
      </c>
      <c r="C49" s="21"/>
      <c r="D49" s="21"/>
      <c r="E49" s="11" t="s">
        <v>3</v>
      </c>
      <c r="F49" s="44">
        <v>6200</v>
      </c>
      <c r="G49" s="44">
        <f t="shared" si="0"/>
        <v>5580</v>
      </c>
      <c r="H49" s="44">
        <f t="shared" si="1"/>
        <v>5394</v>
      </c>
      <c r="I49" s="44">
        <f t="shared" si="2"/>
        <v>5146</v>
      </c>
      <c r="J49" s="37">
        <f t="shared" si="3"/>
        <v>4960</v>
      </c>
      <c r="K49" s="10"/>
    </row>
    <row r="50" spans="1:11" ht="15" customHeight="1">
      <c r="A50" s="2"/>
      <c r="B50" s="26" t="s">
        <v>56</v>
      </c>
      <c r="C50" s="21"/>
      <c r="D50" s="21"/>
      <c r="E50" s="11" t="s">
        <v>3</v>
      </c>
      <c r="F50" s="44">
        <v>6200</v>
      </c>
      <c r="G50" s="44">
        <f t="shared" si="0"/>
        <v>5580</v>
      </c>
      <c r="H50" s="44">
        <f t="shared" si="1"/>
        <v>5394</v>
      </c>
      <c r="I50" s="44">
        <f t="shared" si="2"/>
        <v>5146</v>
      </c>
      <c r="J50" s="37">
        <f t="shared" si="3"/>
        <v>4960</v>
      </c>
      <c r="K50" s="10"/>
    </row>
    <row r="51" spans="1:11" ht="15" customHeight="1">
      <c r="A51" s="2"/>
      <c r="B51" s="26" t="s">
        <v>57</v>
      </c>
      <c r="C51" s="21"/>
      <c r="D51" s="21"/>
      <c r="E51" s="11" t="s">
        <v>3</v>
      </c>
      <c r="F51" s="44">
        <v>6350</v>
      </c>
      <c r="G51" s="44">
        <f t="shared" si="0"/>
        <v>5715</v>
      </c>
      <c r="H51" s="44">
        <f t="shared" si="1"/>
        <v>5524.5</v>
      </c>
      <c r="I51" s="44">
        <f t="shared" si="2"/>
        <v>5270.5</v>
      </c>
      <c r="J51" s="37">
        <f t="shared" si="3"/>
        <v>5080</v>
      </c>
      <c r="K51" s="10"/>
    </row>
    <row r="52" spans="1:11" ht="15" customHeight="1">
      <c r="A52" s="2"/>
      <c r="B52" s="25" t="s">
        <v>28</v>
      </c>
      <c r="C52" s="17" t="s">
        <v>44</v>
      </c>
      <c r="D52" s="17" t="s">
        <v>29</v>
      </c>
      <c r="E52" s="12" t="s">
        <v>3</v>
      </c>
      <c r="F52" s="44">
        <v>3800</v>
      </c>
      <c r="G52" s="44">
        <f t="shared" si="0"/>
        <v>3420</v>
      </c>
      <c r="H52" s="44">
        <f t="shared" si="1"/>
        <v>3306</v>
      </c>
      <c r="I52" s="44">
        <f t="shared" si="2"/>
        <v>3154</v>
      </c>
      <c r="J52" s="37">
        <f t="shared" si="3"/>
        <v>3040</v>
      </c>
      <c r="K52" s="10"/>
    </row>
    <row r="53" spans="1:11" ht="15" customHeight="1">
      <c r="A53" s="2"/>
      <c r="B53" s="25" t="s">
        <v>4</v>
      </c>
      <c r="C53" s="17" t="s">
        <v>5</v>
      </c>
      <c r="D53" s="17" t="s">
        <v>30</v>
      </c>
      <c r="E53" s="11" t="s">
        <v>3</v>
      </c>
      <c r="F53" s="44">
        <v>580</v>
      </c>
      <c r="G53" s="44">
        <f t="shared" si="0"/>
        <v>522</v>
      </c>
      <c r="H53" s="44">
        <f t="shared" si="1"/>
        <v>504.6</v>
      </c>
      <c r="I53" s="44">
        <f t="shared" si="2"/>
        <v>481.4</v>
      </c>
      <c r="J53" s="37">
        <f t="shared" si="3"/>
        <v>464</v>
      </c>
      <c r="K53" s="10"/>
    </row>
    <row r="54" spans="1:11" ht="15" customHeight="1">
      <c r="A54" s="2"/>
      <c r="B54" s="26" t="s">
        <v>58</v>
      </c>
      <c r="C54" s="17"/>
      <c r="D54" s="17"/>
      <c r="E54" s="11" t="s">
        <v>3</v>
      </c>
      <c r="F54" s="44">
        <v>6200</v>
      </c>
      <c r="G54" s="44">
        <f t="shared" si="0"/>
        <v>5580</v>
      </c>
      <c r="H54" s="44">
        <f t="shared" si="1"/>
        <v>5394</v>
      </c>
      <c r="I54" s="44">
        <f t="shared" si="2"/>
        <v>5146</v>
      </c>
      <c r="J54" s="37">
        <f t="shared" si="3"/>
        <v>4960</v>
      </c>
      <c r="K54" s="10"/>
    </row>
    <row r="55" spans="1:11" ht="15" customHeight="1">
      <c r="A55" s="2"/>
      <c r="B55" s="26" t="s">
        <v>59</v>
      </c>
      <c r="C55" s="17"/>
      <c r="D55" s="17"/>
      <c r="E55" s="11" t="s">
        <v>3</v>
      </c>
      <c r="F55" s="44">
        <v>5500</v>
      </c>
      <c r="G55" s="44">
        <f t="shared" si="0"/>
        <v>4950</v>
      </c>
      <c r="H55" s="44">
        <f t="shared" si="1"/>
        <v>4785</v>
      </c>
      <c r="I55" s="44">
        <f t="shared" si="2"/>
        <v>4565</v>
      </c>
      <c r="J55" s="37">
        <f t="shared" si="3"/>
        <v>4400</v>
      </c>
      <c r="K55" s="10"/>
    </row>
    <row r="56" spans="1:11" ht="15" customHeight="1">
      <c r="A56" s="2"/>
      <c r="B56" s="26" t="s">
        <v>6</v>
      </c>
      <c r="C56" s="21"/>
      <c r="D56" s="21"/>
      <c r="E56" s="11" t="s">
        <v>3</v>
      </c>
      <c r="F56" s="44">
        <v>600</v>
      </c>
      <c r="G56" s="44">
        <f t="shared" si="0"/>
        <v>540</v>
      </c>
      <c r="H56" s="44">
        <f t="shared" si="1"/>
        <v>522</v>
      </c>
      <c r="I56" s="44">
        <f t="shared" si="2"/>
        <v>498</v>
      </c>
      <c r="J56" s="37">
        <f t="shared" si="3"/>
        <v>480</v>
      </c>
      <c r="K56" s="10"/>
    </row>
    <row r="57" spans="1:11" ht="15" customHeight="1">
      <c r="A57" s="2"/>
      <c r="B57" s="26" t="s">
        <v>33</v>
      </c>
      <c r="C57" s="22" t="s">
        <v>7</v>
      </c>
      <c r="D57" s="22" t="s">
        <v>31</v>
      </c>
      <c r="E57" s="11" t="s">
        <v>3</v>
      </c>
      <c r="F57" s="44">
        <v>1400</v>
      </c>
      <c r="G57" s="44">
        <f t="shared" si="0"/>
        <v>1260</v>
      </c>
      <c r="H57" s="44">
        <f t="shared" si="1"/>
        <v>1218</v>
      </c>
      <c r="I57" s="44">
        <f t="shared" si="2"/>
        <v>1162</v>
      </c>
      <c r="J57" s="37">
        <f t="shared" si="3"/>
        <v>1120</v>
      </c>
      <c r="K57" s="10"/>
    </row>
    <row r="58" spans="1:11" ht="15" customHeight="1">
      <c r="A58" s="2"/>
      <c r="B58" s="25" t="s">
        <v>8</v>
      </c>
      <c r="C58" s="17" t="s">
        <v>9</v>
      </c>
      <c r="D58" s="17"/>
      <c r="E58" s="11" t="s">
        <v>3</v>
      </c>
      <c r="F58" s="44">
        <v>2100</v>
      </c>
      <c r="G58" s="44">
        <f t="shared" si="0"/>
        <v>1890</v>
      </c>
      <c r="H58" s="44">
        <f t="shared" si="1"/>
        <v>1827</v>
      </c>
      <c r="I58" s="44" t="s">
        <v>71</v>
      </c>
      <c r="J58" s="37">
        <f t="shared" si="3"/>
        <v>1680</v>
      </c>
      <c r="K58" s="10"/>
    </row>
    <row r="59" spans="1:15" ht="15" customHeight="1">
      <c r="A59" s="2"/>
      <c r="B59" s="25" t="s">
        <v>60</v>
      </c>
      <c r="C59" s="17" t="s">
        <v>10</v>
      </c>
      <c r="D59" s="17" t="s">
        <v>26</v>
      </c>
      <c r="E59" s="11" t="s">
        <v>3</v>
      </c>
      <c r="F59" s="44">
        <v>1900</v>
      </c>
      <c r="G59" s="44">
        <f t="shared" si="0"/>
        <v>1710</v>
      </c>
      <c r="H59" s="44">
        <f t="shared" si="1"/>
        <v>1653</v>
      </c>
      <c r="I59" s="44">
        <f t="shared" si="2"/>
        <v>1577</v>
      </c>
      <c r="J59" s="37">
        <f t="shared" si="3"/>
        <v>1520</v>
      </c>
      <c r="K59" s="10"/>
      <c r="O59" t="s">
        <v>11</v>
      </c>
    </row>
    <row r="60" spans="1:11" ht="15" customHeight="1">
      <c r="A60" s="2"/>
      <c r="B60" s="25" t="s">
        <v>61</v>
      </c>
      <c r="C60" s="17" t="s">
        <v>12</v>
      </c>
      <c r="D60" s="17" t="s">
        <v>27</v>
      </c>
      <c r="E60" s="11" t="s">
        <v>3</v>
      </c>
      <c r="F60" s="44">
        <v>2450</v>
      </c>
      <c r="G60" s="44">
        <f t="shared" si="0"/>
        <v>2205</v>
      </c>
      <c r="H60" s="44">
        <f>F60-F60*0.13</f>
        <v>2131.5</v>
      </c>
      <c r="I60" s="44">
        <f>F60-0.17*F60</f>
        <v>2033.5</v>
      </c>
      <c r="J60" s="37">
        <f t="shared" si="3"/>
        <v>1960</v>
      </c>
      <c r="K60" s="10"/>
    </row>
    <row r="61" spans="1:11" ht="15" customHeight="1">
      <c r="A61" s="2"/>
      <c r="B61" s="25" t="s">
        <v>48</v>
      </c>
      <c r="C61" s="17" t="s">
        <v>12</v>
      </c>
      <c r="D61" s="17" t="s">
        <v>27</v>
      </c>
      <c r="E61" s="11" t="s">
        <v>3</v>
      </c>
      <c r="F61" s="44">
        <v>1900</v>
      </c>
      <c r="G61" s="44">
        <f t="shared" si="0"/>
        <v>1710</v>
      </c>
      <c r="H61" s="44">
        <f t="shared" si="1"/>
        <v>1653</v>
      </c>
      <c r="I61" s="44">
        <f t="shared" si="2"/>
        <v>1577</v>
      </c>
      <c r="J61" s="37">
        <f t="shared" si="3"/>
        <v>1520</v>
      </c>
      <c r="K61" s="10"/>
    </row>
    <row r="62" spans="1:11" ht="15" customHeight="1">
      <c r="A62" s="2"/>
      <c r="B62" s="25" t="s">
        <v>62</v>
      </c>
      <c r="C62" s="17" t="s">
        <v>12</v>
      </c>
      <c r="D62" s="17" t="s">
        <v>27</v>
      </c>
      <c r="E62" s="11" t="s">
        <v>3</v>
      </c>
      <c r="F62" s="44">
        <v>2650</v>
      </c>
      <c r="G62" s="44">
        <f t="shared" si="0"/>
        <v>2385</v>
      </c>
      <c r="H62" s="44">
        <f t="shared" si="1"/>
        <v>2305.5</v>
      </c>
      <c r="I62" s="44">
        <f t="shared" si="2"/>
        <v>2199.5</v>
      </c>
      <c r="J62" s="37">
        <f t="shared" si="3"/>
        <v>2120</v>
      </c>
      <c r="K62" s="10"/>
    </row>
    <row r="63" spans="1:11" ht="15" customHeight="1">
      <c r="A63" s="2"/>
      <c r="B63" s="25" t="s">
        <v>100</v>
      </c>
      <c r="C63" s="17"/>
      <c r="D63" s="17"/>
      <c r="E63" s="11" t="s">
        <v>3</v>
      </c>
      <c r="F63" s="44">
        <v>1350</v>
      </c>
      <c r="G63" s="44">
        <f>F63-F63*0.1</f>
        <v>1215</v>
      </c>
      <c r="H63" s="44">
        <f>F63-F63*0.13</f>
        <v>1174.5</v>
      </c>
      <c r="I63" s="44">
        <f>F63-0.17*F63</f>
        <v>1120.5</v>
      </c>
      <c r="J63" s="37">
        <f>F63-F63*0.2</f>
        <v>1080</v>
      </c>
      <c r="K63" s="10"/>
    </row>
    <row r="64" spans="1:11" ht="15" customHeight="1">
      <c r="A64" s="2"/>
      <c r="B64" s="25" t="s">
        <v>14</v>
      </c>
      <c r="C64" s="17" t="s">
        <v>10</v>
      </c>
      <c r="D64" s="17" t="s">
        <v>26</v>
      </c>
      <c r="E64" s="13" t="s">
        <v>3</v>
      </c>
      <c r="F64" s="44">
        <v>1700</v>
      </c>
      <c r="G64" s="44">
        <f t="shared" si="0"/>
        <v>1530</v>
      </c>
      <c r="H64" s="44">
        <f t="shared" si="1"/>
        <v>1479</v>
      </c>
      <c r="I64" s="44">
        <f t="shared" si="2"/>
        <v>1411</v>
      </c>
      <c r="J64" s="37">
        <f t="shared" si="3"/>
        <v>1360</v>
      </c>
      <c r="K64" s="10"/>
    </row>
    <row r="65" spans="1:11" ht="15" customHeight="1">
      <c r="A65" s="2"/>
      <c r="B65" s="25" t="s">
        <v>15</v>
      </c>
      <c r="C65" s="17" t="s">
        <v>10</v>
      </c>
      <c r="D65" s="17" t="s">
        <v>26</v>
      </c>
      <c r="E65" s="13" t="s">
        <v>3</v>
      </c>
      <c r="F65" s="44">
        <v>1500</v>
      </c>
      <c r="G65" s="44">
        <f t="shared" si="0"/>
        <v>1350</v>
      </c>
      <c r="H65" s="44">
        <f t="shared" si="1"/>
        <v>1305</v>
      </c>
      <c r="I65" s="44">
        <f t="shared" si="2"/>
        <v>1245</v>
      </c>
      <c r="J65" s="37">
        <f t="shared" si="3"/>
        <v>1200</v>
      </c>
      <c r="K65" s="10"/>
    </row>
    <row r="66" spans="1:11" ht="15" customHeight="1">
      <c r="A66" s="2"/>
      <c r="B66" s="24" t="s">
        <v>98</v>
      </c>
      <c r="C66" s="17" t="s">
        <v>10</v>
      </c>
      <c r="D66" s="17" t="s">
        <v>26</v>
      </c>
      <c r="E66" s="13" t="s">
        <v>3</v>
      </c>
      <c r="F66" s="44">
        <v>1350</v>
      </c>
      <c r="G66" s="44">
        <f t="shared" si="0"/>
        <v>1215</v>
      </c>
      <c r="H66" s="44">
        <f t="shared" si="1"/>
        <v>1174.5</v>
      </c>
      <c r="I66" s="44">
        <f t="shared" si="2"/>
        <v>1120.5</v>
      </c>
      <c r="J66" s="37">
        <f t="shared" si="3"/>
        <v>1080</v>
      </c>
      <c r="K66" s="10"/>
    </row>
    <row r="67" spans="1:11" ht="15" customHeight="1">
      <c r="A67" s="2"/>
      <c r="B67" s="24" t="s">
        <v>97</v>
      </c>
      <c r="C67" s="17" t="s">
        <v>13</v>
      </c>
      <c r="D67" s="17" t="s">
        <v>27</v>
      </c>
      <c r="E67" s="13" t="s">
        <v>3</v>
      </c>
      <c r="F67" s="44">
        <v>1600</v>
      </c>
      <c r="G67" s="44">
        <f t="shared" si="0"/>
        <v>1440</v>
      </c>
      <c r="H67" s="44">
        <f aca="true" t="shared" si="4" ref="H67:H77">F67-F67*0.13</f>
        <v>1392</v>
      </c>
      <c r="I67" s="44">
        <f aca="true" t="shared" si="5" ref="I67:I77">F67-0.17*F67</f>
        <v>1328</v>
      </c>
      <c r="J67" s="37">
        <f t="shared" si="3"/>
        <v>1280</v>
      </c>
      <c r="K67" s="10"/>
    </row>
    <row r="68" spans="1:11" ht="15" customHeight="1">
      <c r="A68" s="2"/>
      <c r="B68" s="24" t="s">
        <v>99</v>
      </c>
      <c r="C68" s="17" t="s">
        <v>13</v>
      </c>
      <c r="D68" s="17" t="s">
        <v>27</v>
      </c>
      <c r="E68" s="13" t="s">
        <v>3</v>
      </c>
      <c r="F68" s="44">
        <v>3500</v>
      </c>
      <c r="G68" s="44">
        <f>F68-F68*0.1</f>
        <v>3150</v>
      </c>
      <c r="H68" s="44">
        <f>F68-F68*0.13</f>
        <v>3045</v>
      </c>
      <c r="I68" s="44">
        <f>F68-0.17*F68</f>
        <v>2905</v>
      </c>
      <c r="J68" s="37">
        <f>F68-F68*0.2</f>
        <v>2800</v>
      </c>
      <c r="K68" s="10"/>
    </row>
    <row r="69" spans="1:11" ht="15" customHeight="1">
      <c r="A69" s="2"/>
      <c r="B69" s="25" t="s">
        <v>16</v>
      </c>
      <c r="C69" s="17"/>
      <c r="D69" s="17"/>
      <c r="E69" s="13" t="s">
        <v>3</v>
      </c>
      <c r="F69" s="44">
        <v>1250</v>
      </c>
      <c r="G69" s="44">
        <f t="shared" si="0"/>
        <v>1125</v>
      </c>
      <c r="H69" s="44">
        <f t="shared" si="4"/>
        <v>1087.5</v>
      </c>
      <c r="I69" s="44">
        <f t="shared" si="5"/>
        <v>1037.5</v>
      </c>
      <c r="J69" s="37">
        <f t="shared" si="3"/>
        <v>1000</v>
      </c>
      <c r="K69" s="10"/>
    </row>
    <row r="70" spans="1:11" ht="15" customHeight="1">
      <c r="A70" s="2"/>
      <c r="B70" s="25" t="s">
        <v>67</v>
      </c>
      <c r="C70" s="17"/>
      <c r="D70" s="17"/>
      <c r="E70" s="13" t="s">
        <v>17</v>
      </c>
      <c r="F70" s="44">
        <v>5100</v>
      </c>
      <c r="G70" s="44">
        <f t="shared" si="0"/>
        <v>4590</v>
      </c>
      <c r="H70" s="44">
        <f t="shared" si="4"/>
        <v>4437</v>
      </c>
      <c r="I70" s="44">
        <f t="shared" si="5"/>
        <v>4233</v>
      </c>
      <c r="J70" s="37">
        <f t="shared" si="3"/>
        <v>4080</v>
      </c>
      <c r="K70" s="10"/>
    </row>
    <row r="71" spans="1:11" ht="15" customHeight="1">
      <c r="A71" s="2"/>
      <c r="B71" s="25" t="s">
        <v>68</v>
      </c>
      <c r="C71" s="17"/>
      <c r="D71" s="17"/>
      <c r="E71" s="13" t="s">
        <v>17</v>
      </c>
      <c r="F71" s="44">
        <v>6900</v>
      </c>
      <c r="G71" s="44">
        <f t="shared" si="0"/>
        <v>6210</v>
      </c>
      <c r="H71" s="44">
        <f t="shared" si="4"/>
        <v>6003</v>
      </c>
      <c r="I71" s="44">
        <f t="shared" si="5"/>
        <v>5727</v>
      </c>
      <c r="J71" s="37">
        <f t="shared" si="3"/>
        <v>5520</v>
      </c>
      <c r="K71" s="10"/>
    </row>
    <row r="72" spans="1:11" ht="15" customHeight="1">
      <c r="A72" s="2"/>
      <c r="B72" s="25" t="s">
        <v>69</v>
      </c>
      <c r="C72" s="17"/>
      <c r="D72" s="17"/>
      <c r="E72" s="13" t="s">
        <v>17</v>
      </c>
      <c r="F72" s="44">
        <v>1750</v>
      </c>
      <c r="G72" s="44">
        <f t="shared" si="0"/>
        <v>1575</v>
      </c>
      <c r="H72" s="44">
        <f t="shared" si="4"/>
        <v>1522.5</v>
      </c>
      <c r="I72" s="44">
        <f t="shared" si="5"/>
        <v>1452.5</v>
      </c>
      <c r="J72" s="37">
        <f t="shared" si="3"/>
        <v>1400</v>
      </c>
      <c r="K72" s="10"/>
    </row>
    <row r="73" spans="1:11" ht="15" customHeight="1">
      <c r="A73" s="2"/>
      <c r="B73" s="25" t="s">
        <v>70</v>
      </c>
      <c r="C73" s="17"/>
      <c r="D73" s="17"/>
      <c r="E73" s="13" t="s">
        <v>17</v>
      </c>
      <c r="F73" s="44">
        <v>2000</v>
      </c>
      <c r="G73" s="44">
        <f t="shared" si="0"/>
        <v>1800</v>
      </c>
      <c r="H73" s="44">
        <f t="shared" si="4"/>
        <v>1740</v>
      </c>
      <c r="I73" s="44">
        <f t="shared" si="5"/>
        <v>1660</v>
      </c>
      <c r="J73" s="37">
        <f t="shared" si="3"/>
        <v>1600</v>
      </c>
      <c r="K73" s="10"/>
    </row>
    <row r="74" spans="1:11" ht="15" customHeight="1">
      <c r="A74" s="2"/>
      <c r="B74" s="25" t="s">
        <v>63</v>
      </c>
      <c r="C74" s="17"/>
      <c r="D74" s="17"/>
      <c r="E74" s="13" t="s">
        <v>17</v>
      </c>
      <c r="F74" s="44">
        <v>980</v>
      </c>
      <c r="G74" s="44">
        <f>F74-F74*0.07</f>
        <v>911.4</v>
      </c>
      <c r="H74" s="44">
        <f>F74-F74*0.1</f>
        <v>882</v>
      </c>
      <c r="I74" s="44">
        <f>F74-0.12*F74</f>
        <v>862.4</v>
      </c>
      <c r="J74" s="37">
        <f t="shared" si="3"/>
        <v>784</v>
      </c>
      <c r="K74" s="10"/>
    </row>
    <row r="75" spans="1:11" ht="15" customHeight="1">
      <c r="A75" s="2"/>
      <c r="B75" s="25" t="s">
        <v>18</v>
      </c>
      <c r="C75" s="17"/>
      <c r="D75" s="17"/>
      <c r="E75" s="13" t="s">
        <v>3</v>
      </c>
      <c r="F75" s="44">
        <v>9800</v>
      </c>
      <c r="G75" s="44">
        <f t="shared" si="0"/>
        <v>8820</v>
      </c>
      <c r="H75" s="44">
        <f t="shared" si="4"/>
        <v>8526</v>
      </c>
      <c r="I75" s="44">
        <f t="shared" si="5"/>
        <v>8134</v>
      </c>
      <c r="J75" s="37">
        <f t="shared" si="3"/>
        <v>7840</v>
      </c>
      <c r="K75" s="10"/>
    </row>
    <row r="76" spans="1:11" ht="15" customHeight="1">
      <c r="A76" s="2"/>
      <c r="B76" s="25" t="s">
        <v>19</v>
      </c>
      <c r="C76" s="17"/>
      <c r="D76" s="17"/>
      <c r="E76" s="13" t="s">
        <v>3</v>
      </c>
      <c r="F76" s="44">
        <v>10000</v>
      </c>
      <c r="G76" s="44">
        <f t="shared" si="0"/>
        <v>9000</v>
      </c>
      <c r="H76" s="44">
        <f t="shared" si="4"/>
        <v>8700</v>
      </c>
      <c r="I76" s="44">
        <f t="shared" si="5"/>
        <v>8300</v>
      </c>
      <c r="J76" s="37">
        <f t="shared" si="3"/>
        <v>8000</v>
      </c>
      <c r="K76" s="10"/>
    </row>
    <row r="77" spans="1:11" ht="15" customHeight="1" thickBot="1">
      <c r="A77" s="2"/>
      <c r="B77" s="25" t="s">
        <v>72</v>
      </c>
      <c r="C77" s="17"/>
      <c r="D77" s="17"/>
      <c r="E77" s="13" t="s">
        <v>3</v>
      </c>
      <c r="F77" s="44">
        <v>6400</v>
      </c>
      <c r="G77" s="44">
        <f t="shared" si="0"/>
        <v>5760</v>
      </c>
      <c r="H77" s="44">
        <f t="shared" si="4"/>
        <v>5568</v>
      </c>
      <c r="I77" s="44">
        <f t="shared" si="5"/>
        <v>5312</v>
      </c>
      <c r="J77" s="37">
        <f t="shared" si="3"/>
        <v>5120</v>
      </c>
      <c r="K77" s="10"/>
    </row>
    <row r="78" spans="1:10" ht="18" customHeight="1">
      <c r="A78" s="2"/>
      <c r="B78" s="76" t="s">
        <v>64</v>
      </c>
      <c r="C78" s="77"/>
      <c r="D78" s="77"/>
      <c r="E78" s="77"/>
      <c r="F78" s="77"/>
      <c r="G78" s="77"/>
      <c r="H78" s="77"/>
      <c r="I78" s="77"/>
      <c r="J78" s="78"/>
    </row>
    <row r="79" spans="1:10" ht="13.5" customHeight="1">
      <c r="A79" s="2"/>
      <c r="B79" s="66" t="s">
        <v>93</v>
      </c>
      <c r="C79" s="67"/>
      <c r="D79" s="67"/>
      <c r="E79" s="67"/>
      <c r="F79" s="67"/>
      <c r="G79" s="67"/>
      <c r="H79" s="67"/>
      <c r="I79" s="67"/>
      <c r="J79" s="68"/>
    </row>
    <row r="80" spans="1:10" ht="3" customHeight="1">
      <c r="A80" s="2"/>
      <c r="B80" s="73"/>
      <c r="C80" s="74"/>
      <c r="D80" s="74"/>
      <c r="E80" s="74"/>
      <c r="F80" s="74"/>
      <c r="G80" s="74"/>
      <c r="H80" s="74"/>
      <c r="I80" s="74"/>
      <c r="J80" s="75"/>
    </row>
    <row r="81" spans="1:10" ht="14.25">
      <c r="A81" s="2"/>
      <c r="B81" s="69" t="s">
        <v>37</v>
      </c>
      <c r="C81" s="70"/>
      <c r="D81" s="70"/>
      <c r="E81" s="70"/>
      <c r="F81" s="70"/>
      <c r="G81" s="71"/>
      <c r="H81" s="71"/>
      <c r="I81" s="71"/>
      <c r="J81" s="72"/>
    </row>
    <row r="82" spans="1:10" ht="19.5" customHeight="1">
      <c r="A82" s="2"/>
      <c r="B82" s="57" t="s">
        <v>45</v>
      </c>
      <c r="C82" s="58"/>
      <c r="D82" s="58"/>
      <c r="E82" s="58"/>
      <c r="F82" s="58"/>
      <c r="G82" s="58"/>
      <c r="H82" s="58"/>
      <c r="I82" s="58"/>
      <c r="J82" s="59"/>
    </row>
    <row r="83" spans="1:10" ht="22.5" customHeight="1">
      <c r="A83" s="2"/>
      <c r="B83" s="63" t="s">
        <v>92</v>
      </c>
      <c r="C83" s="64"/>
      <c r="D83" s="64"/>
      <c r="E83" s="64"/>
      <c r="F83" s="64"/>
      <c r="G83" s="64"/>
      <c r="H83" s="64"/>
      <c r="I83" s="64"/>
      <c r="J83" s="65"/>
    </row>
    <row r="84" spans="1:10" ht="11.25" customHeight="1" thickBot="1">
      <c r="A84" s="2"/>
      <c r="B84" s="60"/>
      <c r="C84" s="61"/>
      <c r="D84" s="61"/>
      <c r="E84" s="61"/>
      <c r="F84" s="61"/>
      <c r="G84" s="61"/>
      <c r="H84" s="61"/>
      <c r="I84" s="61"/>
      <c r="J84" s="62"/>
    </row>
    <row r="85" spans="2:10" ht="21" customHeight="1" thickTop="1">
      <c r="B85" s="14"/>
      <c r="C85" s="15"/>
      <c r="D85" s="15"/>
      <c r="E85" s="15"/>
      <c r="F85" s="15"/>
      <c r="G85" s="15"/>
      <c r="H85" s="15"/>
      <c r="I85" s="16"/>
      <c r="J85" s="15"/>
    </row>
    <row r="86" ht="14.25" customHeight="1"/>
  </sheetData>
  <sheetProtection/>
  <mergeCells count="85">
    <mergeCell ref="D1:J1"/>
    <mergeCell ref="G45:J45"/>
    <mergeCell ref="B45:B46"/>
    <mergeCell ref="C45:C46"/>
    <mergeCell ref="D45:D46"/>
    <mergeCell ref="G10:J10"/>
    <mergeCell ref="G16:J16"/>
    <mergeCell ref="G22:J22"/>
    <mergeCell ref="G28:J28"/>
    <mergeCell ref="G34:J34"/>
    <mergeCell ref="G9:J9"/>
    <mergeCell ref="G15:J15"/>
    <mergeCell ref="G21:J21"/>
    <mergeCell ref="B13:B14"/>
    <mergeCell ref="C13:C14"/>
    <mergeCell ref="D13:D14"/>
    <mergeCell ref="B19:B20"/>
    <mergeCell ref="D9:D10"/>
    <mergeCell ref="B9:B10"/>
    <mergeCell ref="C15:C16"/>
    <mergeCell ref="B21:B22"/>
    <mergeCell ref="G27:J27"/>
    <mergeCell ref="B25:B26"/>
    <mergeCell ref="C25:C26"/>
    <mergeCell ref="C17:C18"/>
    <mergeCell ref="D15:D16"/>
    <mergeCell ref="B27:B28"/>
    <mergeCell ref="D27:D28"/>
    <mergeCell ref="D31:D32"/>
    <mergeCell ref="C31:C32"/>
    <mergeCell ref="C27:C28"/>
    <mergeCell ref="C21:C22"/>
    <mergeCell ref="D25:D26"/>
    <mergeCell ref="D11:D12"/>
    <mergeCell ref="D17:D18"/>
    <mergeCell ref="C11:C12"/>
    <mergeCell ref="C19:C20"/>
    <mergeCell ref="D19:D20"/>
    <mergeCell ref="B3:J4"/>
    <mergeCell ref="B7:B8"/>
    <mergeCell ref="E7:E8"/>
    <mergeCell ref="F7:J7"/>
    <mergeCell ref="C7:D7"/>
    <mergeCell ref="B17:B18"/>
    <mergeCell ref="B5:J5"/>
    <mergeCell ref="B11:B12"/>
    <mergeCell ref="C9:C10"/>
    <mergeCell ref="B15:B16"/>
    <mergeCell ref="B82:J82"/>
    <mergeCell ref="B84:J84"/>
    <mergeCell ref="B83:J83"/>
    <mergeCell ref="D41:D42"/>
    <mergeCell ref="B79:J79"/>
    <mergeCell ref="B81:J81"/>
    <mergeCell ref="B80:J80"/>
    <mergeCell ref="B78:J78"/>
    <mergeCell ref="G46:J46"/>
    <mergeCell ref="G33:J33"/>
    <mergeCell ref="G39:J39"/>
    <mergeCell ref="B39:B40"/>
    <mergeCell ref="C39:C40"/>
    <mergeCell ref="D39:D40"/>
    <mergeCell ref="B37:B38"/>
    <mergeCell ref="C37:C38"/>
    <mergeCell ref="G40:J40"/>
    <mergeCell ref="D23:D24"/>
    <mergeCell ref="C33:C34"/>
    <mergeCell ref="D33:D34"/>
    <mergeCell ref="B33:B34"/>
    <mergeCell ref="B31:B32"/>
    <mergeCell ref="B43:B44"/>
    <mergeCell ref="C43:C44"/>
    <mergeCell ref="D43:D44"/>
    <mergeCell ref="B41:B42"/>
    <mergeCell ref="C41:C42"/>
    <mergeCell ref="D37:D38"/>
    <mergeCell ref="D21:D22"/>
    <mergeCell ref="D35:D36"/>
    <mergeCell ref="C35:C36"/>
    <mergeCell ref="B35:B36"/>
    <mergeCell ref="B29:B30"/>
    <mergeCell ref="C29:C30"/>
    <mergeCell ref="D29:D30"/>
    <mergeCell ref="B23:B24"/>
    <mergeCell ref="C23:C24"/>
  </mergeCells>
  <printOptions/>
  <pageMargins left="0.4724409448818898" right="0.15748031496062992" top="0.15748031496062992" bottom="0.15748031496062992" header="0.1968503937007874" footer="0.1968503937007874"/>
  <pageSetup horizontalDpi="300" verticalDpi="300" orientation="portrait" paperSize="9" scale="60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NaSA</dc:creator>
  <cp:keywords/>
  <dc:description/>
  <cp:lastModifiedBy>User</cp:lastModifiedBy>
  <cp:lastPrinted>2019-08-22T15:45:01Z</cp:lastPrinted>
  <dcterms:created xsi:type="dcterms:W3CDTF">2014-11-18T16:13:34Z</dcterms:created>
  <dcterms:modified xsi:type="dcterms:W3CDTF">2019-08-22T15:45:55Z</dcterms:modified>
  <cp:category/>
  <cp:version/>
  <cp:contentType/>
  <cp:contentStatus/>
</cp:coreProperties>
</file>